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<sst xmlns="http://schemas.openxmlformats.org/spreadsheetml/2006/main" count="31" uniqueCount="31">
  <si>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</si>
  <si>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</si>
  <si>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</si>
  <si>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</si>
  <si>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</si>
  <si>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</si>
  <si>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</si>
  <si>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</si>
  <si>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</si>
  <si>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</si>
  <si>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</si>
  <si>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</si>
  <si>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</si>
  <si>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</si>
  <si>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</si>
  <si>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</si>
  <si>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</si>
  <si>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</si>
  <si>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</si>
  <si>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</si>
  <si>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</si>
  <si>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</si>
  <si>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</si>
  <si>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</si>
  <si>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</si>
  <si>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</si>
  <si>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</si>
  <si>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</si>
  <si>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1936,00 - устройство кабель-канала, эл. провода (кв.58).                                                              8087,00 - ремонт трубопровода канализации (подвал).                                                     </t>
  </si>
  <si>
    <t>41791,00 - ремонт кровли (кв.58).</t>
  </si>
  <si>
    <t>18995,00 - ремонт кровли (кв. 44).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</si>
</sst>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">
      <selection activeCell="F13" sqref="F1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1433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д.19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2745.2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87082.99000000002</v>
      </c>
    </row>
    <row r="11" spans="1:5" ht="15.75">
      <c r="A11" s="3">
        <v>1</v>
      </c>
      <c r="B11" s="10" t="s">
        <v>4</v>
      </c>
      <c r="C11" s="6">
        <f>VLOOKUP(A1,'[1]2021'!$A$1:$AH$101,5,0)</f>
        <v>5854.6900000000005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6498.34</v>
      </c>
      <c r="D12" s="6">
        <f>VLOOKUP(A1,'[1]2021'!$A$1:$AH$101,19,0)</f>
        <v>0</v>
      </c>
      <c r="E12" s="8"/>
    </row>
    <row r="13" spans="1:5" ht="63">
      <c r="A13" s="3">
        <v>3</v>
      </c>
      <c r="B13" s="10" t="s">
        <v>6</v>
      </c>
      <c r="C13" s="6">
        <f>VLOOKUP(A1,'[1]2021'!$A$1:$AH$101,7,0)</f>
        <v>7254.84</v>
      </c>
      <c r="D13" s="6">
        <f>VLOOKUP(A1,'[1]2021'!$A$1:$AH$101,20,0)</f>
        <v>10023</v>
      </c>
      <c r="E13" s="8" t="s">
        <v>28</v>
      </c>
    </row>
    <row r="14" spans="1:5" ht="15.75">
      <c r="A14" s="3">
        <v>4</v>
      </c>
      <c r="B14" s="10" t="s">
        <v>7</v>
      </c>
      <c r="C14" s="6">
        <f>VLOOKUP(A1,'[1]2021'!$A$1:$AH$101,8,0)</f>
        <v>6949.79</v>
      </c>
      <c r="D14" s="6">
        <f>VLOOKUP(A1,'[1]2021'!$A$1:$AH$101,21,0)</f>
        <v>41791</v>
      </c>
      <c r="E14" s="8" t="s">
        <v>29</v>
      </c>
    </row>
    <row r="15" spans="1:5" ht="15.75">
      <c r="A15" s="3">
        <v>5</v>
      </c>
      <c r="B15" s="10" t="s">
        <v>8</v>
      </c>
      <c r="C15" s="6">
        <f>VLOOKUP(A1,'[1]2021'!$A$1:$AH$101,9,0)</f>
        <v>7745.150000000001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8808.15</v>
      </c>
      <c r="D16" s="6">
        <f>VLOOKUP(A1,'[1]2021'!$A$1:$AH$101,23,0)</f>
        <v>18995</v>
      </c>
      <c r="E16" s="8" t="s">
        <v>30</v>
      </c>
    </row>
    <row r="17" spans="1:5" ht="15.75">
      <c r="A17" s="3">
        <v>7</v>
      </c>
      <c r="B17" s="10" t="s">
        <v>10</v>
      </c>
      <c r="C17" s="6">
        <f>VLOOKUP(A1,'[1]2021'!$A$1:$AH$101,11,0)</f>
        <v>8619.37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7530.2300000000005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7413.1900000000005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7844.360000000001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7434.84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9623.39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91576.34000000001</v>
      </c>
      <c r="D23" s="7">
        <f>SUM(D11:D22)</f>
        <v>70809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107850.33000000002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2022-02-10T06:15:18Z</dcterms:modified>
  <cp:category/>
  <cp:version/>
  <cp:contentType/>
  <cp:contentStatus/>
</cp:coreProperties>
</file>