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<sst xmlns="http://schemas.openxmlformats.org/spreadsheetml/2006/main" count="30" uniqueCount="30">
  <si>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</si>
  <si>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</si>
  <si>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</si>
  <si>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</si>
  <si>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</si>
  <si>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</si>
  <si>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</si>
  <si>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</si>
  <si>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</si>
  <si>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</si>
  <si>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</si>
  <si>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</si>
  <si>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</si>
  <si>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</si>
  <si>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</si>
  <si>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</si>
  <si>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</si>
  <si>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</si>
  <si>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</si>
  <si>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</si>
  <si>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</si>
  <si>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</si>
  <si>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</si>
  <si>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</si>
  <si>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</si>
  <si>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</si>
  <si>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</si>
  <si>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</si>
  <si>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1041,00 - ремонт трубопровода канализации (кв. 4  подвал).</t>
  </si>
  <si>
    <t>916,00 - замена автомат. выключателя.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</si>
</sst>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0">
      <selection activeCell="I14" sqref="I14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9152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VLOOKUP(A1,'[1]2021'!$A$1:$AH$102,2,0)</f>
        <v>Магистральный проезд д.15Б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2804.6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103838.66999999998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8414.02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6719.77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6981.41</v>
      </c>
      <c r="D13" s="6">
        <f>VLOOKUP(A1,'[1]2021'!$A$1:$AH$101,20,0)</f>
        <v>0</v>
      </c>
      <c r="E13" s="8"/>
    </row>
    <row r="14" spans="1:5" ht="15.75">
      <c r="A14" s="3">
        <v>4</v>
      </c>
      <c r="B14" s="10" t="s">
        <v>7</v>
      </c>
      <c r="C14" s="6">
        <f>VLOOKUP(A1,'[1]2021'!$A$1:$AH$101,8,0)</f>
        <v>6527.79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8021.89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8373.52</v>
      </c>
      <c r="D16" s="6">
        <f>VLOOKUP(A1,'[1]2021'!$A$1:$AH$101,23,0)</f>
        <v>0</v>
      </c>
      <c r="E16" s="8"/>
    </row>
    <row r="17" spans="1:5" ht="31.5">
      <c r="A17" s="3">
        <v>7</v>
      </c>
      <c r="B17" s="10" t="s">
        <v>10</v>
      </c>
      <c r="C17" s="6">
        <f>VLOOKUP(A1,'[1]2021'!$A$1:$AH$101,11,0)</f>
        <v>7590.02</v>
      </c>
      <c r="D17" s="6">
        <f>VLOOKUP(A1,'[1]2021'!$A$1:$AH$101,24,0)</f>
        <v>1041</v>
      </c>
      <c r="E17" s="8" t="s">
        <v>28</v>
      </c>
    </row>
    <row r="18" spans="1:5" ht="15.75">
      <c r="A18" s="3">
        <v>8</v>
      </c>
      <c r="B18" s="4" t="s">
        <v>11</v>
      </c>
      <c r="C18" s="6">
        <f>VLOOKUP(A1,'[1]2021'!$A$1:$AH$101,12,0)</f>
        <v>7145.71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7507.46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9323.26</v>
      </c>
      <c r="D20" s="6">
        <f>VLOOKUP(A1,'[1]2021'!$A$1:$AH$101,27,0)</f>
        <v>0</v>
      </c>
      <c r="E20" s="8"/>
    </row>
    <row r="21" spans="1:5" ht="16.5" customHeight="1">
      <c r="A21" s="3">
        <v>11</v>
      </c>
      <c r="B21" s="10" t="s">
        <v>14</v>
      </c>
      <c r="C21" s="6">
        <f>VLOOKUP(A1,'[1]2021'!$A$1:$AH$101,15,0)</f>
        <v>8112.12</v>
      </c>
      <c r="D21" s="6">
        <f>VLOOKUP(A1,'[1]2021'!$A$1:$AH$101,28,0)</f>
        <v>916</v>
      </c>
      <c r="E21" s="8" t="s">
        <v>29</v>
      </c>
    </row>
    <row r="22" spans="1:5" ht="15.75">
      <c r="A22" s="3">
        <v>12</v>
      </c>
      <c r="B22" s="10" t="s">
        <v>15</v>
      </c>
      <c r="C22" s="6">
        <f>VLOOKUP(A1,'[1]2021'!$A$1:$AH$101,16,0)</f>
        <v>9853.26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94570.23</v>
      </c>
      <c r="D23" s="7">
        <f>SUM(D11:D22)</f>
        <v>1957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196451.89999999997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2022-02-09T06:09:00Z</dcterms:modified>
  <cp:category/>
  <cp:version/>
  <cp:contentType/>
  <cp:contentStatus/>
</cp:coreProperties>
</file>