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605" windowHeight="7995" activeTab="0"/>
  </bookViews>
  <sheets>
    <sheet name="УК" sheetId="1" r:id="rId1"/>
    <sheet name="Лист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<sst xmlns="http://schemas.openxmlformats.org/spreadsheetml/2006/main" count="32" uniqueCount="32">
  <si>
    <t>Вид выполненных работ</t>
  </si>
  <si>
    <t xml:space="preserve">№ </t>
  </si>
  <si>
    <t>Собрано денежных средств, руб.</t>
  </si>
  <si>
    <t>Сметная стоимость выполненных работ, руб.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</si>
  <si>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</si>
  <si>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</si>
  <si>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</si>
  <si>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</si>
  <si>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</si>
  <si>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</si>
  <si>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</si>
  <si>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</si>
  <si>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</si>
  <si>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</si>
  <si>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</si>
  <si>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</si>
  <si>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</si>
  <si>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Начисляемая площадь дома, кв. м.</t>
  </si>
  <si>
    <t>ООО УПРАВЛЯЮЩАЯ КОМПАНИЯ "ПАРКОВАЯ"</t>
  </si>
  <si>
    <t>Исполнительный директор      _____________      С. А. Михайлов</t>
  </si>
  <si>
    <t>Управляющая организация</t>
  </si>
  <si>
    <t>Отчетный период</t>
  </si>
  <si>
    <t>2021 год</t>
  </si>
  <si>
    <t>Месяц 2021 г.</t>
  </si>
  <si>
    <t xml:space="preserve">Остаток денежных средств на 01.01.2021 г. : </t>
  </si>
  <si>
    <t xml:space="preserve">Остаток денежных средств на 01.01.2022 г. : </t>
  </si>
  <si>
    <t xml:space="preserve">ОТЧЕТ ПОСТУПЛЕНИИ О РАСХОДОВАНИИ ДЕНЕЖНЫХ СРЕДСТВ                                     ПО СТАТЬЕ "ТЕКУЩИЙ РЕМОНТ" </t>
  </si>
  <si>
    <t>Тариф по статье "текущий ремонт", руб. / кв. м. (с 01.04.2021 г.)</t>
  </si>
  <si>
    <t>638,00 - установка доводчика (3 подъезд).</t>
  </si>
  <si>
    <t>3630,00 - установка доводчика, замена ручки дверной  (1 подъезд).</t>
  </si>
  <si>
    <t>1071,00 - замена кранов шаровых д-15 мм (подвал).                                                                      1683,00 - прочистка вентканала (кв.10 кухня).       1741,60 - дезинсекция на чердаке.</t>
  </si>
  <si>
    <t>2955,00 - установка доводчика (4 подъезд).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</si>
</sst>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u val="single"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2" fillId="0" borderId="0" xfId="0" applyFont="1" applyAlignment="1">
      <alignment/>
    </xf>
    <xf numFmtId="2" fontId="41" fillId="0" borderId="10" xfId="0" applyNumberFormat="1" applyFont="1" applyBorder="1" applyAlignment="1">
      <alignment horizontal="center" vertical="center"/>
    </xf>
    <xf numFmtId="2" fontId="40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 wrapText="1"/>
    </xf>
    <xf numFmtId="0" fontId="41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0" fontId="43" fillId="0" borderId="0" xfId="0" applyFont="1" applyAlignment="1">
      <alignment horizontal="center" vertical="center"/>
    </xf>
    <xf numFmtId="2" fontId="40" fillId="0" borderId="10" xfId="0" applyNumberFormat="1" applyFont="1" applyBorder="1" applyAlignment="1">
      <alignment horizontal="left"/>
    </xf>
    <xf numFmtId="0" fontId="41" fillId="0" borderId="0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left" vertical="center" wrapText="1"/>
    </xf>
    <xf numFmtId="2" fontId="41" fillId="0" borderId="11" xfId="0" applyNumberFormat="1" applyFont="1" applyBorder="1" applyAlignment="1">
      <alignment horizontal="left" wrapText="1"/>
    </xf>
    <xf numFmtId="2" fontId="41" fillId="0" borderId="11" xfId="0" applyNumberFormat="1" applyFont="1" applyBorder="1" applyAlignment="1">
      <alignment horizontal="left" vertical="center" wrapText="1"/>
    </xf>
    <xf numFmtId="0" fontId="40" fillId="0" borderId="10" xfId="0" applyFont="1" applyBorder="1" applyAlignment="1">
      <alignment horizontal="left"/>
    </xf>
    <xf numFmtId="0" fontId="42" fillId="0" borderId="0" xfId="0" applyFont="1" applyAlignment="1">
      <alignment horizontal="center" vertical="center"/>
    </xf>
    <xf numFmtId="0" fontId="40" fillId="0" borderId="12" xfId="0" applyFont="1" applyBorder="1" applyAlignment="1">
      <alignment horizontal="right"/>
    </xf>
    <xf numFmtId="0" fontId="40" fillId="0" borderId="11" xfId="0" applyFont="1" applyBorder="1" applyAlignment="1">
      <alignment horizontal="right"/>
    </xf>
    <xf numFmtId="0" fontId="41" fillId="0" borderId="11" xfId="0" applyFont="1" applyBorder="1" applyAlignment="1">
      <alignment horizontal="left" wrapText="1"/>
    </xf>
    <xf numFmtId="0" fontId="40" fillId="0" borderId="12" xfId="0" applyFont="1" applyBorder="1" applyAlignment="1">
      <alignment horizontal="right" wrapText="1"/>
    </xf>
    <xf numFmtId="0" fontId="0" fillId="0" borderId="13" xfId="0" applyBorder="1" applyAlignment="1">
      <alignment horizontal="right" wrapText="1"/>
    </xf>
    <xf numFmtId="0" fontId="0" fillId="0" borderId="0" xfId="0" applyAlignment="1">
      <alignment horizontal="center"/>
    </xf>
    <xf numFmtId="0" fontId="4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21\&#1058;&#1077;&#1082;&#1091;&#1097;&#1080;&#1081;%20&#1088;&#1077;&#1084;&#1086;&#1085;&#1090;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1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Лист15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01.01.2021 г.</v>
          </cell>
          <cell r="E1" t="str">
            <v>Сбор за январь      2021 г.</v>
          </cell>
          <cell r="F1" t="str">
            <v>Сбор за февраль 2021 г.</v>
          </cell>
          <cell r="G1" t="str">
            <v>Сбор за        март         2021 г.</v>
          </cell>
          <cell r="H1" t="str">
            <v>Сбор за апрель        2021 г.</v>
          </cell>
          <cell r="I1" t="str">
            <v>Сбор за          май               2021 г.</v>
          </cell>
          <cell r="J1" t="str">
            <v>Сбор за          июнь         2021 г.</v>
          </cell>
          <cell r="K1" t="str">
            <v>Сбор за        июль            2021 г.</v>
          </cell>
          <cell r="L1" t="str">
            <v>Сбор за август     2021 г.</v>
          </cell>
          <cell r="M1" t="str">
            <v>Сбор за сентябрь 2021 г.</v>
          </cell>
          <cell r="N1" t="str">
            <v>Сбор за октябрь     2021 г.</v>
          </cell>
          <cell r="O1" t="str">
            <v>Сбор за ноябрь      2021 г.</v>
          </cell>
          <cell r="P1" t="str">
            <v>Сбор за декабрь    2021 г.</v>
          </cell>
          <cell r="Q1" t="str">
            <v>Итого сбор     2020 г. </v>
          </cell>
          <cell r="R1" t="str">
            <v>Текущий ремонт январь       2021 г.</v>
          </cell>
          <cell r="S1" t="str">
            <v>Текущий ремонт февраль     2021 г.</v>
          </cell>
          <cell r="T1" t="str">
            <v>Текущий ремонт           март        2021 г.</v>
          </cell>
          <cell r="U1" t="str">
            <v>Текущий ремонт апрель       2021 г.</v>
          </cell>
          <cell r="V1" t="str">
            <v>Текущий ремонт         май             2021 г.</v>
          </cell>
          <cell r="W1" t="str">
            <v>Текущий ремонт            июнь           2021 г.</v>
          </cell>
          <cell r="X1" t="str">
            <v>Текущий ремонт             июль          2021 г.</v>
          </cell>
          <cell r="Y1" t="str">
            <v>Текущий ремонт август          2021 г.</v>
          </cell>
          <cell r="Z1" t="str">
            <v>Текущий ремонт сентябрь            2021 г.</v>
          </cell>
          <cell r="AA1" t="str">
            <v>Текущий ремонт октябрь          2021 г.</v>
          </cell>
          <cell r="AB1" t="str">
            <v>Текущий ремонт ноябрь      2021 г.</v>
          </cell>
          <cell r="AC1" t="str">
            <v>Текущий ремонт декабрь           2021 г.</v>
          </cell>
          <cell r="AD1" t="str">
            <v>Итого выполнено по статье "текущий ремонт" в 2021 г.</v>
          </cell>
          <cell r="AE1" t="str">
            <v>Сальдо на 31.12.2021 г.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-136189.7599999999</v>
          </cell>
          <cell r="E2">
            <v>11086.47</v>
          </cell>
          <cell r="F2">
            <v>13398.89</v>
          </cell>
          <cell r="G2">
            <v>14129.960000000001</v>
          </cell>
          <cell r="H2">
            <v>15585.76</v>
          </cell>
          <cell r="I2">
            <v>12446.52</v>
          </cell>
          <cell r="J2">
            <v>16584.1</v>
          </cell>
          <cell r="K2">
            <v>16348.18</v>
          </cell>
          <cell r="L2">
            <v>15379.75</v>
          </cell>
          <cell r="M2">
            <v>18775.55</v>
          </cell>
          <cell r="N2">
            <v>16386.45</v>
          </cell>
          <cell r="O2">
            <v>14739.91</v>
          </cell>
          <cell r="P2">
            <v>16943.81</v>
          </cell>
          <cell r="Q2">
            <v>181805.35</v>
          </cell>
          <cell r="U2">
            <v>4195</v>
          </cell>
          <cell r="V2">
            <v>8400</v>
          </cell>
          <cell r="W2">
            <v>2069</v>
          </cell>
          <cell r="Z2">
            <v>7215</v>
          </cell>
          <cell r="AB2">
            <v>108444</v>
          </cell>
          <cell r="AC2">
            <v>648</v>
          </cell>
          <cell r="AD2">
            <v>130971</v>
          </cell>
          <cell r="AE2">
            <v>-85355.40999999989</v>
          </cell>
        </row>
        <row r="3">
          <cell r="A3">
            <v>1999</v>
          </cell>
          <cell r="B3" t="str">
            <v>Магистральный проезд 18 д. 31</v>
          </cell>
          <cell r="C3">
            <v>3277.84</v>
          </cell>
          <cell r="D3">
            <v>474624.2400000001</v>
          </cell>
          <cell r="E3">
            <v>6271.13</v>
          </cell>
          <cell r="F3">
            <v>9754.67</v>
          </cell>
          <cell r="G3">
            <v>8307.05</v>
          </cell>
          <cell r="H3">
            <v>6786.610000000001</v>
          </cell>
          <cell r="I3">
            <v>9463.62</v>
          </cell>
          <cell r="J3">
            <v>9148.2</v>
          </cell>
          <cell r="K3">
            <v>7556.29</v>
          </cell>
          <cell r="L3">
            <v>7173.7</v>
          </cell>
          <cell r="M3">
            <v>10604.74</v>
          </cell>
          <cell r="N3">
            <v>8469.05</v>
          </cell>
          <cell r="O3">
            <v>8694.05</v>
          </cell>
          <cell r="P3">
            <v>11518.9</v>
          </cell>
          <cell r="Q3">
            <v>103748.01</v>
          </cell>
          <cell r="U3">
            <v>1274</v>
          </cell>
          <cell r="AD3">
            <v>1274</v>
          </cell>
          <cell r="AE3">
            <v>577098.2500000001</v>
          </cell>
        </row>
        <row r="4">
          <cell r="A4">
            <v>616</v>
          </cell>
          <cell r="B4" t="str">
            <v>Магистральный проезд д. 22А</v>
          </cell>
          <cell r="C4">
            <v>4076.8</v>
          </cell>
          <cell r="D4">
            <v>269417.49000000005</v>
          </cell>
          <cell r="E4">
            <v>7800.81</v>
          </cell>
          <cell r="F4">
            <v>8645.8</v>
          </cell>
          <cell r="G4">
            <v>10496.54</v>
          </cell>
          <cell r="H4">
            <v>11859.08</v>
          </cell>
          <cell r="I4">
            <v>10863.52</v>
          </cell>
          <cell r="J4">
            <v>9815.48</v>
          </cell>
          <cell r="K4">
            <v>10759.73</v>
          </cell>
          <cell r="L4">
            <v>10379.17</v>
          </cell>
          <cell r="M4">
            <v>11483.69</v>
          </cell>
          <cell r="N4">
            <v>11931.03</v>
          </cell>
          <cell r="O4">
            <v>10669.84</v>
          </cell>
          <cell r="P4">
            <v>14018.2</v>
          </cell>
          <cell r="Q4">
            <v>128722.88999999998</v>
          </cell>
          <cell r="R4">
            <v>6231</v>
          </cell>
          <cell r="T4">
            <v>34890</v>
          </cell>
          <cell r="W4">
            <v>2473.2</v>
          </cell>
          <cell r="Y4">
            <v>965</v>
          </cell>
          <cell r="AA4">
            <v>11190</v>
          </cell>
          <cell r="AB4">
            <v>33853</v>
          </cell>
          <cell r="AC4">
            <v>80563</v>
          </cell>
          <cell r="AD4">
            <v>170165.2</v>
          </cell>
          <cell r="AE4">
            <v>227975.18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762733.7500000001</v>
          </cell>
          <cell r="E5">
            <v>9444.31</v>
          </cell>
          <cell r="F5">
            <v>11036.62</v>
          </cell>
          <cell r="G5">
            <v>11657.84</v>
          </cell>
          <cell r="H5">
            <v>11178.710000000001</v>
          </cell>
          <cell r="I5">
            <v>14058.300000000001</v>
          </cell>
          <cell r="J5">
            <v>10916.12</v>
          </cell>
          <cell r="K5">
            <v>12556.25</v>
          </cell>
          <cell r="L5">
            <v>11170.86</v>
          </cell>
          <cell r="M5">
            <v>12701.78</v>
          </cell>
          <cell r="N5">
            <v>12613.64</v>
          </cell>
          <cell r="O5">
            <v>11051.72</v>
          </cell>
          <cell r="P5">
            <v>13956.54</v>
          </cell>
          <cell r="Q5">
            <v>142342.69</v>
          </cell>
          <cell r="W5">
            <v>3502</v>
          </cell>
          <cell r="X5">
            <v>6945</v>
          </cell>
          <cell r="AD5">
            <v>10447</v>
          </cell>
          <cell r="AE5">
            <v>894629.4400000002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87236.63999999998</v>
          </cell>
          <cell r="E6">
            <v>9053.69</v>
          </cell>
          <cell r="F6">
            <v>10211.43</v>
          </cell>
          <cell r="G6">
            <v>9869.5</v>
          </cell>
          <cell r="H6">
            <v>10207.72</v>
          </cell>
          <cell r="I6">
            <v>10663.08</v>
          </cell>
          <cell r="J6">
            <v>10579.68</v>
          </cell>
          <cell r="K6">
            <v>10443.62</v>
          </cell>
          <cell r="L6">
            <v>8902.92</v>
          </cell>
          <cell r="M6">
            <v>11614.47</v>
          </cell>
          <cell r="N6">
            <v>10512.68</v>
          </cell>
          <cell r="O6">
            <v>9765.98</v>
          </cell>
          <cell r="P6">
            <v>11664.15</v>
          </cell>
          <cell r="Q6">
            <v>123488.92</v>
          </cell>
          <cell r="T6">
            <v>22192</v>
          </cell>
          <cell r="V6">
            <v>1630</v>
          </cell>
          <cell r="X6">
            <v>348</v>
          </cell>
          <cell r="AC6">
            <v>3366</v>
          </cell>
          <cell r="AD6">
            <v>27536</v>
          </cell>
          <cell r="AE6">
            <v>183189.56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-17274.130000000026</v>
          </cell>
          <cell r="E7">
            <v>6092.06</v>
          </cell>
          <cell r="F7">
            <v>6211.07</v>
          </cell>
          <cell r="G7">
            <v>6783.46</v>
          </cell>
          <cell r="H7">
            <v>6771.900000000001</v>
          </cell>
          <cell r="I7">
            <v>7640.27</v>
          </cell>
          <cell r="J7">
            <v>6415.32</v>
          </cell>
          <cell r="K7">
            <v>7759.35</v>
          </cell>
          <cell r="L7">
            <v>6964.13</v>
          </cell>
          <cell r="M7">
            <v>9879.52</v>
          </cell>
          <cell r="N7">
            <v>7154.64</v>
          </cell>
          <cell r="O7">
            <v>9021.28</v>
          </cell>
          <cell r="P7">
            <v>8330.51</v>
          </cell>
          <cell r="Q7">
            <v>89023.51</v>
          </cell>
          <cell r="R7">
            <v>17082</v>
          </cell>
          <cell r="U7">
            <v>20922</v>
          </cell>
          <cell r="V7">
            <v>26633</v>
          </cell>
          <cell r="AD7">
            <v>64637</v>
          </cell>
          <cell r="AE7">
            <v>7112.379999999976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103838.66999999998</v>
          </cell>
          <cell r="E8">
            <v>8414.02</v>
          </cell>
          <cell r="F8">
            <v>6719.77</v>
          </cell>
          <cell r="G8">
            <v>6981.41</v>
          </cell>
          <cell r="H8">
            <v>6527.79</v>
          </cell>
          <cell r="I8">
            <v>8021.89</v>
          </cell>
          <cell r="J8">
            <v>8373.52</v>
          </cell>
          <cell r="K8">
            <v>7590.02</v>
          </cell>
          <cell r="L8">
            <v>7145.71</v>
          </cell>
          <cell r="M8">
            <v>7507.46</v>
          </cell>
          <cell r="N8">
            <v>9323.26</v>
          </cell>
          <cell r="O8">
            <v>8112.12</v>
          </cell>
          <cell r="P8">
            <v>9853.26</v>
          </cell>
          <cell r="Q8">
            <v>94570.23</v>
          </cell>
          <cell r="X8">
            <v>1041</v>
          </cell>
          <cell r="AB8">
            <v>916</v>
          </cell>
          <cell r="AD8">
            <v>1957</v>
          </cell>
          <cell r="AE8">
            <v>196451.89999999997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-48016.330000000016</v>
          </cell>
          <cell r="E9">
            <v>9137.01</v>
          </cell>
          <cell r="F9">
            <v>11167.550000000001</v>
          </cell>
          <cell r="G9">
            <v>11712.76</v>
          </cell>
          <cell r="H9">
            <v>10166.25</v>
          </cell>
          <cell r="I9">
            <v>13363.59</v>
          </cell>
          <cell r="J9">
            <v>11391.56</v>
          </cell>
          <cell r="K9">
            <v>11229.2</v>
          </cell>
          <cell r="L9">
            <v>11571.66</v>
          </cell>
          <cell r="M9">
            <v>12929.67</v>
          </cell>
          <cell r="N9">
            <v>13537.7</v>
          </cell>
          <cell r="O9">
            <v>11725.82</v>
          </cell>
          <cell r="P9">
            <v>13119.16</v>
          </cell>
          <cell r="Q9">
            <v>141051.93</v>
          </cell>
          <cell r="R9">
            <v>41000</v>
          </cell>
          <cell r="AD9">
            <v>41000</v>
          </cell>
          <cell r="AE9">
            <v>52035.59999999998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588664.25</v>
          </cell>
          <cell r="E10">
            <v>6636.6900000000005</v>
          </cell>
          <cell r="F10">
            <v>7095.1900000000005</v>
          </cell>
          <cell r="G10">
            <v>9016.960000000001</v>
          </cell>
          <cell r="H10">
            <v>7558.16</v>
          </cell>
          <cell r="I10">
            <v>7491.52</v>
          </cell>
          <cell r="J10">
            <v>8349.86</v>
          </cell>
          <cell r="K10">
            <v>8409.11</v>
          </cell>
          <cell r="L10">
            <v>7705.2</v>
          </cell>
          <cell r="M10">
            <v>8270.09</v>
          </cell>
          <cell r="N10">
            <v>9266.29</v>
          </cell>
          <cell r="O10">
            <v>9275.75</v>
          </cell>
          <cell r="P10">
            <v>11316.1</v>
          </cell>
          <cell r="Q10">
            <v>100390.92000000001</v>
          </cell>
          <cell r="U10">
            <v>333736</v>
          </cell>
          <cell r="V10">
            <v>359</v>
          </cell>
          <cell r="Y10">
            <v>16457</v>
          </cell>
          <cell r="Z10">
            <v>1906</v>
          </cell>
          <cell r="AB10">
            <v>1666</v>
          </cell>
          <cell r="AC10">
            <v>4570</v>
          </cell>
          <cell r="AD10">
            <v>358694</v>
          </cell>
          <cell r="AE10">
            <v>330361.17000000004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-25699.630000000005</v>
          </cell>
          <cell r="E11">
            <v>6800.6900000000005</v>
          </cell>
          <cell r="F11">
            <v>8874.19</v>
          </cell>
          <cell r="G11">
            <v>10150.9</v>
          </cell>
          <cell r="H11">
            <v>8994.52</v>
          </cell>
          <cell r="I11">
            <v>12041.83</v>
          </cell>
          <cell r="J11">
            <v>9362.41</v>
          </cell>
          <cell r="K11">
            <v>10651.23</v>
          </cell>
          <cell r="L11">
            <v>9355.04</v>
          </cell>
          <cell r="M11">
            <v>10719.53</v>
          </cell>
          <cell r="N11">
            <v>10903.5</v>
          </cell>
          <cell r="O11">
            <v>8633.51</v>
          </cell>
          <cell r="P11">
            <v>11977.51</v>
          </cell>
          <cell r="Q11">
            <v>118464.85999999999</v>
          </cell>
          <cell r="S11">
            <v>37552</v>
          </cell>
          <cell r="T11">
            <v>26020</v>
          </cell>
          <cell r="V11">
            <v>6858</v>
          </cell>
          <cell r="W11">
            <v>2099.6</v>
          </cell>
          <cell r="X11">
            <v>2902</v>
          </cell>
          <cell r="Z11">
            <v>3893</v>
          </cell>
          <cell r="AB11">
            <v>2547</v>
          </cell>
          <cell r="AC11">
            <v>3793</v>
          </cell>
          <cell r="AD11">
            <v>85664.6</v>
          </cell>
          <cell r="AE11">
            <v>7100.629999999976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646694.94</v>
          </cell>
          <cell r="E12">
            <v>11429.14</v>
          </cell>
          <cell r="F12">
            <v>13064.66</v>
          </cell>
          <cell r="G12">
            <v>13275.31</v>
          </cell>
          <cell r="H12">
            <v>12960.300000000001</v>
          </cell>
          <cell r="I12">
            <v>15360.4</v>
          </cell>
          <cell r="J12">
            <v>13259.970000000001</v>
          </cell>
          <cell r="K12">
            <v>15349.32</v>
          </cell>
          <cell r="L12">
            <v>12998.98</v>
          </cell>
          <cell r="M12">
            <v>15818.880000000001</v>
          </cell>
          <cell r="N12">
            <v>14401.81</v>
          </cell>
          <cell r="O12">
            <v>20084.29</v>
          </cell>
          <cell r="P12">
            <v>18649.88</v>
          </cell>
          <cell r="Q12">
            <v>176652.94000000003</v>
          </cell>
          <cell r="R12">
            <v>4508</v>
          </cell>
          <cell r="U12">
            <v>113952</v>
          </cell>
          <cell r="W12">
            <v>25775.8</v>
          </cell>
          <cell r="Y12">
            <v>149270</v>
          </cell>
          <cell r="Z12">
            <v>7133</v>
          </cell>
          <cell r="AB12">
            <v>10403</v>
          </cell>
          <cell r="AC12">
            <v>3306</v>
          </cell>
          <cell r="AD12">
            <v>314347.8</v>
          </cell>
          <cell r="AE12">
            <v>509000.08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607085.57</v>
          </cell>
          <cell r="E13">
            <v>7591.96</v>
          </cell>
          <cell r="F13">
            <v>9439.2</v>
          </cell>
          <cell r="G13">
            <v>9858.11</v>
          </cell>
          <cell r="H13">
            <v>10534.43</v>
          </cell>
          <cell r="I13">
            <v>9879.73</v>
          </cell>
          <cell r="J13">
            <v>11737.44</v>
          </cell>
          <cell r="K13">
            <v>11443.03</v>
          </cell>
          <cell r="L13">
            <v>11033.99</v>
          </cell>
          <cell r="M13">
            <v>10546.36</v>
          </cell>
          <cell r="N13">
            <v>10311.78</v>
          </cell>
          <cell r="O13">
            <v>11639.15</v>
          </cell>
          <cell r="P13">
            <v>15900.56</v>
          </cell>
          <cell r="Q13">
            <v>129915.73999999999</v>
          </cell>
          <cell r="R13">
            <v>6625</v>
          </cell>
          <cell r="T13">
            <v>132593</v>
          </cell>
          <cell r="U13">
            <v>10616</v>
          </cell>
          <cell r="V13">
            <v>1761</v>
          </cell>
          <cell r="W13">
            <v>6241</v>
          </cell>
          <cell r="X13">
            <v>140622</v>
          </cell>
          <cell r="Y13">
            <v>549</v>
          </cell>
          <cell r="AC13">
            <v>7525</v>
          </cell>
          <cell r="AD13">
            <v>306532</v>
          </cell>
          <cell r="AE13">
            <v>430469.30999999994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87082.99000000002</v>
          </cell>
          <cell r="E14">
            <v>5854.6900000000005</v>
          </cell>
          <cell r="F14">
            <v>6498.34</v>
          </cell>
          <cell r="G14">
            <v>7254.84</v>
          </cell>
          <cell r="H14">
            <v>6949.79</v>
          </cell>
          <cell r="I14">
            <v>7745.150000000001</v>
          </cell>
          <cell r="J14">
            <v>8808.15</v>
          </cell>
          <cell r="K14">
            <v>8619.37</v>
          </cell>
          <cell r="L14">
            <v>7530.2300000000005</v>
          </cell>
          <cell r="M14">
            <v>7413.1900000000005</v>
          </cell>
          <cell r="N14">
            <v>7844.360000000001</v>
          </cell>
          <cell r="O14">
            <v>7434.84</v>
          </cell>
          <cell r="P14">
            <v>9623.39</v>
          </cell>
          <cell r="Q14">
            <v>91576.34000000001</v>
          </cell>
          <cell r="T14">
            <v>10023</v>
          </cell>
          <cell r="U14">
            <v>41791</v>
          </cell>
          <cell r="W14">
            <v>18995</v>
          </cell>
          <cell r="AD14">
            <v>70809</v>
          </cell>
          <cell r="AE14">
            <v>107850.33000000002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126009.11999999995</v>
          </cell>
          <cell r="E15">
            <v>14448.76</v>
          </cell>
          <cell r="F15">
            <v>9883.09</v>
          </cell>
          <cell r="G15">
            <v>12563.08</v>
          </cell>
          <cell r="H15">
            <v>11678.800000000001</v>
          </cell>
          <cell r="I15">
            <v>14240.5</v>
          </cell>
          <cell r="J15">
            <v>12380.19</v>
          </cell>
          <cell r="K15">
            <v>13996.65</v>
          </cell>
          <cell r="L15">
            <v>13535.49</v>
          </cell>
          <cell r="M15">
            <v>14639.23</v>
          </cell>
          <cell r="N15">
            <v>13728.29</v>
          </cell>
          <cell r="O15">
            <v>15212.54</v>
          </cell>
          <cell r="P15">
            <v>14952.81</v>
          </cell>
          <cell r="Q15">
            <v>161259.43</v>
          </cell>
          <cell r="U15">
            <v>123919</v>
          </cell>
          <cell r="W15">
            <v>4354</v>
          </cell>
          <cell r="Z15">
            <v>14726</v>
          </cell>
          <cell r="AB15">
            <v>13641</v>
          </cell>
          <cell r="AC15">
            <v>7164</v>
          </cell>
          <cell r="AD15">
            <v>163804</v>
          </cell>
          <cell r="AE15">
            <v>123464.54999999993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121158.58</v>
          </cell>
          <cell r="E16">
            <v>6245.84</v>
          </cell>
          <cell r="F16">
            <v>8400.880000000001</v>
          </cell>
          <cell r="G16">
            <v>9197.45</v>
          </cell>
          <cell r="H16">
            <v>8517.32</v>
          </cell>
          <cell r="I16">
            <v>11246.26</v>
          </cell>
          <cell r="J16">
            <v>9172.56</v>
          </cell>
          <cell r="K16">
            <v>8411.9</v>
          </cell>
          <cell r="L16">
            <v>7336.01</v>
          </cell>
          <cell r="M16">
            <v>9743.94</v>
          </cell>
          <cell r="N16">
            <v>8280.710000000001</v>
          </cell>
          <cell r="O16">
            <v>9490.92</v>
          </cell>
          <cell r="P16">
            <v>9988.73</v>
          </cell>
          <cell r="Q16">
            <v>106032.52</v>
          </cell>
          <cell r="R16">
            <v>8393</v>
          </cell>
          <cell r="T16">
            <v>194587</v>
          </cell>
          <cell r="V16">
            <v>53124</v>
          </cell>
          <cell r="W16">
            <v>17659.8</v>
          </cell>
          <cell r="Z16">
            <v>32500</v>
          </cell>
          <cell r="AA16">
            <v>20271</v>
          </cell>
          <cell r="AB16">
            <v>105202</v>
          </cell>
          <cell r="AC16">
            <v>87092</v>
          </cell>
          <cell r="AD16">
            <v>518828.8</v>
          </cell>
          <cell r="AE16">
            <v>-291637.69999999995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176562.41000000015</v>
          </cell>
          <cell r="E17">
            <v>6493.37</v>
          </cell>
          <cell r="F17">
            <v>6759.9400000000005</v>
          </cell>
          <cell r="G17">
            <v>7307.25</v>
          </cell>
          <cell r="H17">
            <v>7126.1900000000005</v>
          </cell>
          <cell r="I17">
            <v>8350.41</v>
          </cell>
          <cell r="J17">
            <v>7849.150000000001</v>
          </cell>
          <cell r="K17">
            <v>9874.34</v>
          </cell>
          <cell r="L17">
            <v>7641</v>
          </cell>
          <cell r="M17">
            <v>8258.6</v>
          </cell>
          <cell r="N17">
            <v>8354.51</v>
          </cell>
          <cell r="O17">
            <v>7563.17</v>
          </cell>
          <cell r="P17">
            <v>8469.03</v>
          </cell>
          <cell r="Q17">
            <v>94046.96</v>
          </cell>
          <cell r="R17">
            <v>1587</v>
          </cell>
          <cell r="W17">
            <v>1612</v>
          </cell>
          <cell r="AB17">
            <v>21291</v>
          </cell>
          <cell r="AC17">
            <v>63398</v>
          </cell>
          <cell r="AD17">
            <v>87888</v>
          </cell>
          <cell r="AE17">
            <v>182721.37000000017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77978.46000000037</v>
          </cell>
          <cell r="E18">
            <v>13089.75</v>
          </cell>
          <cell r="F18">
            <v>17930.2</v>
          </cell>
          <cell r="G18">
            <v>19241.02</v>
          </cell>
          <cell r="H18">
            <v>19705.11</v>
          </cell>
          <cell r="I18">
            <v>21918.83</v>
          </cell>
          <cell r="J18">
            <v>21125.48</v>
          </cell>
          <cell r="K18">
            <v>19823.08</v>
          </cell>
          <cell r="L18">
            <v>20711.7</v>
          </cell>
          <cell r="M18">
            <v>21874.02</v>
          </cell>
          <cell r="N18">
            <v>20641.350000000002</v>
          </cell>
          <cell r="O18">
            <v>18640.54</v>
          </cell>
          <cell r="P18">
            <v>21170.27</v>
          </cell>
          <cell r="Q18">
            <v>235871.35</v>
          </cell>
          <cell r="R18">
            <v>54032</v>
          </cell>
          <cell r="T18">
            <v>6325</v>
          </cell>
          <cell r="U18">
            <v>4584</v>
          </cell>
          <cell r="V18">
            <v>32214</v>
          </cell>
          <cell r="Y18">
            <v>4787</v>
          </cell>
          <cell r="AA18">
            <v>6404</v>
          </cell>
          <cell r="AD18">
            <v>108346</v>
          </cell>
          <cell r="AE18">
            <v>205503.8100000004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-114152.66</v>
          </cell>
          <cell r="E19">
            <v>8766.25</v>
          </cell>
          <cell r="F19">
            <v>9623.47</v>
          </cell>
          <cell r="G19">
            <v>9995.94</v>
          </cell>
          <cell r="H19">
            <v>10663.08</v>
          </cell>
          <cell r="I19">
            <v>11878.62</v>
          </cell>
          <cell r="J19">
            <v>10039.4</v>
          </cell>
          <cell r="K19">
            <v>10631.91</v>
          </cell>
          <cell r="L19">
            <v>12017.460000000001</v>
          </cell>
          <cell r="M19">
            <v>10803.44</v>
          </cell>
          <cell r="N19">
            <v>10875.57</v>
          </cell>
          <cell r="O19">
            <v>10565.69</v>
          </cell>
          <cell r="P19">
            <v>12156.880000000001</v>
          </cell>
          <cell r="Q19">
            <v>128017.71000000002</v>
          </cell>
          <cell r="S19">
            <v>2468</v>
          </cell>
          <cell r="U19">
            <v>5002</v>
          </cell>
          <cell r="V19">
            <v>162447</v>
          </cell>
          <cell r="Y19">
            <v>1665</v>
          </cell>
          <cell r="AB19">
            <v>1685</v>
          </cell>
          <cell r="AD19">
            <v>173267</v>
          </cell>
          <cell r="AE19">
            <v>-159401.94999999998</v>
          </cell>
        </row>
        <row r="20">
          <cell r="A20">
            <v>1963</v>
          </cell>
          <cell r="B20" t="str">
            <v>Магистральный проезд д.5Б</v>
          </cell>
          <cell r="C20">
            <v>4825.8</v>
          </cell>
          <cell r="D20">
            <v>82441.83999999998</v>
          </cell>
          <cell r="E20">
            <v>9461.56</v>
          </cell>
          <cell r="F20">
            <v>11683.74</v>
          </cell>
          <cell r="G20">
            <v>12026.33</v>
          </cell>
          <cell r="H20">
            <v>12069.7</v>
          </cell>
          <cell r="I20">
            <v>11266.73</v>
          </cell>
          <cell r="J20">
            <v>14545.470000000001</v>
          </cell>
          <cell r="K20">
            <v>13772.51</v>
          </cell>
          <cell r="L20">
            <v>12802.25</v>
          </cell>
          <cell r="M20">
            <v>15769.86</v>
          </cell>
          <cell r="N20">
            <v>14119.6</v>
          </cell>
          <cell r="O20">
            <v>12864.7</v>
          </cell>
          <cell r="P20">
            <v>16058.630000000001</v>
          </cell>
          <cell r="Q20">
            <v>156441.08000000002</v>
          </cell>
          <cell r="R20">
            <v>5050</v>
          </cell>
          <cell r="W20">
            <v>44482.6</v>
          </cell>
          <cell r="Y20">
            <v>59361</v>
          </cell>
          <cell r="AB20">
            <v>5959</v>
          </cell>
          <cell r="AC20">
            <v>10565</v>
          </cell>
          <cell r="AD20">
            <v>125417.6</v>
          </cell>
          <cell r="AE20">
            <v>113465.31999999998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307085.04999999993</v>
          </cell>
          <cell r="E21">
            <v>14250.07</v>
          </cell>
          <cell r="F21">
            <v>15617.42</v>
          </cell>
          <cell r="G21">
            <v>14298.77</v>
          </cell>
          <cell r="H21">
            <v>14212.06</v>
          </cell>
          <cell r="I21">
            <v>14726.86</v>
          </cell>
          <cell r="J21">
            <v>17406.85</v>
          </cell>
          <cell r="K21">
            <v>15131.52</v>
          </cell>
          <cell r="L21">
            <v>14382.83</v>
          </cell>
          <cell r="M21">
            <v>16566.53</v>
          </cell>
          <cell r="N21">
            <v>15929.380000000001</v>
          </cell>
          <cell r="O21">
            <v>15423.73</v>
          </cell>
          <cell r="P21">
            <v>18317.850000000002</v>
          </cell>
          <cell r="Q21">
            <v>186263.87000000002</v>
          </cell>
          <cell r="T21">
            <v>72245</v>
          </cell>
          <cell r="U21">
            <v>67288</v>
          </cell>
          <cell r="V21">
            <v>2982</v>
          </cell>
          <cell r="W21">
            <v>303954</v>
          </cell>
          <cell r="Y21">
            <v>2470</v>
          </cell>
          <cell r="Z21">
            <v>124842.3</v>
          </cell>
          <cell r="AB21">
            <v>7497</v>
          </cell>
          <cell r="AC21">
            <v>37162</v>
          </cell>
          <cell r="AD21">
            <v>618440.3</v>
          </cell>
          <cell r="AE21">
            <v>-125091.38000000012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378838.29</v>
          </cell>
          <cell r="E22">
            <v>8271.91</v>
          </cell>
          <cell r="F22">
            <v>9420.01</v>
          </cell>
          <cell r="G22">
            <v>9581.25</v>
          </cell>
          <cell r="H22">
            <v>9818.54</v>
          </cell>
          <cell r="I22">
            <v>11502.52</v>
          </cell>
          <cell r="J22">
            <v>12021.93</v>
          </cell>
          <cell r="K22">
            <v>10964.94</v>
          </cell>
          <cell r="L22">
            <v>9665.03</v>
          </cell>
          <cell r="M22">
            <v>11083.44</v>
          </cell>
          <cell r="N22">
            <v>11892.26</v>
          </cell>
          <cell r="O22">
            <v>10885.62</v>
          </cell>
          <cell r="P22">
            <v>11824.960000000001</v>
          </cell>
          <cell r="Q22">
            <v>126932.40999999999</v>
          </cell>
          <cell r="T22">
            <v>3213</v>
          </cell>
          <cell r="W22">
            <v>3653.6</v>
          </cell>
          <cell r="AA22">
            <v>427</v>
          </cell>
          <cell r="AB22">
            <v>868</v>
          </cell>
          <cell r="AD22">
            <v>8161.6</v>
          </cell>
          <cell r="AE22">
            <v>497609.1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522226.8999999999</v>
          </cell>
          <cell r="E23">
            <v>17131.15</v>
          </cell>
          <cell r="F23">
            <v>18351.3</v>
          </cell>
          <cell r="G23">
            <v>20832.72</v>
          </cell>
          <cell r="H23">
            <v>18169.91</v>
          </cell>
          <cell r="I23">
            <v>22858.71</v>
          </cell>
          <cell r="J23">
            <v>18244.010000000002</v>
          </cell>
          <cell r="K23">
            <v>21182.82</v>
          </cell>
          <cell r="L23">
            <v>19195.33</v>
          </cell>
          <cell r="M23">
            <v>23108.46</v>
          </cell>
          <cell r="N23">
            <v>21846.21</v>
          </cell>
          <cell r="O23">
            <v>19592.07</v>
          </cell>
          <cell r="P23">
            <v>23587.82</v>
          </cell>
          <cell r="Q23">
            <v>244100.51</v>
          </cell>
          <cell r="T23">
            <v>88537</v>
          </cell>
          <cell r="W23">
            <v>2564</v>
          </cell>
          <cell r="Y23">
            <v>67798</v>
          </cell>
          <cell r="Z23">
            <v>25723</v>
          </cell>
          <cell r="AA23">
            <v>15401</v>
          </cell>
          <cell r="AB23">
            <v>35000</v>
          </cell>
          <cell r="AC23">
            <v>66415</v>
          </cell>
          <cell r="AD23">
            <v>301438</v>
          </cell>
          <cell r="AE23">
            <v>464889.4099999999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558027.36</v>
          </cell>
          <cell r="E24">
            <v>9246.37</v>
          </cell>
          <cell r="F24">
            <v>11387.98</v>
          </cell>
          <cell r="G24">
            <v>10039.39</v>
          </cell>
          <cell r="H24">
            <v>10376.14</v>
          </cell>
          <cell r="I24">
            <v>11721.73</v>
          </cell>
          <cell r="J24">
            <v>12356.61</v>
          </cell>
          <cell r="K24">
            <v>11288.800000000001</v>
          </cell>
          <cell r="L24">
            <v>10242.29</v>
          </cell>
          <cell r="M24">
            <v>12709.4</v>
          </cell>
          <cell r="N24">
            <v>11641.630000000001</v>
          </cell>
          <cell r="O24">
            <v>14452.17</v>
          </cell>
          <cell r="P24">
            <v>15512.380000000001</v>
          </cell>
          <cell r="Q24">
            <v>140974.88999999998</v>
          </cell>
          <cell r="R24">
            <v>14324</v>
          </cell>
          <cell r="T24">
            <v>5271</v>
          </cell>
          <cell r="V24">
            <v>1618</v>
          </cell>
          <cell r="Y24">
            <v>51316</v>
          </cell>
          <cell r="AA24">
            <v>4617</v>
          </cell>
          <cell r="AB24">
            <v>3488</v>
          </cell>
          <cell r="AC24">
            <v>62210</v>
          </cell>
          <cell r="AD24">
            <v>142844</v>
          </cell>
          <cell r="AE24">
            <v>556158.25</v>
          </cell>
        </row>
        <row r="25">
          <cell r="A25">
            <v>7837</v>
          </cell>
          <cell r="B25" t="str">
            <v>пер.Элеваторный д.3</v>
          </cell>
          <cell r="C25">
            <v>6124.7</v>
          </cell>
          <cell r="D25">
            <v>428773.40000000014</v>
          </cell>
          <cell r="E25">
            <v>13586.06</v>
          </cell>
          <cell r="F25">
            <v>15528.550000000001</v>
          </cell>
          <cell r="G25">
            <v>15005.41</v>
          </cell>
          <cell r="H25">
            <v>16592.82</v>
          </cell>
          <cell r="I25">
            <v>23906.59</v>
          </cell>
          <cell r="J25">
            <v>13766.01</v>
          </cell>
          <cell r="K25">
            <v>16567.760000000002</v>
          </cell>
          <cell r="L25">
            <v>14769.460000000001</v>
          </cell>
          <cell r="M25">
            <v>19644.18</v>
          </cell>
          <cell r="N25">
            <v>18378.04</v>
          </cell>
          <cell r="O25">
            <v>14529.62</v>
          </cell>
          <cell r="P25">
            <v>21002.88</v>
          </cell>
          <cell r="Q25">
            <v>203277.38000000003</v>
          </cell>
          <cell r="R25">
            <v>662294</v>
          </cell>
          <cell r="S25">
            <v>40868</v>
          </cell>
          <cell r="T25">
            <v>24762</v>
          </cell>
          <cell r="W25">
            <v>10131</v>
          </cell>
          <cell r="AA25">
            <v>8774</v>
          </cell>
          <cell r="AC25">
            <v>10716.8</v>
          </cell>
          <cell r="AD25">
            <v>757545.8</v>
          </cell>
          <cell r="AE25">
            <v>-125495.0199999999</v>
          </cell>
        </row>
        <row r="26">
          <cell r="A26">
            <v>7850</v>
          </cell>
          <cell r="B26" t="str">
            <v>Строительный проезд д.3</v>
          </cell>
          <cell r="C26">
            <v>236.5</v>
          </cell>
          <cell r="D26">
            <v>1391.19</v>
          </cell>
          <cell r="E26">
            <v>0</v>
          </cell>
          <cell r="F26">
            <v>1104.03</v>
          </cell>
          <cell r="G26">
            <v>0</v>
          </cell>
          <cell r="H26">
            <v>6.15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1110.18</v>
          </cell>
          <cell r="AD26">
            <v>0</v>
          </cell>
          <cell r="AE26">
            <v>2501.37</v>
          </cell>
        </row>
        <row r="27">
          <cell r="A27">
            <v>7851</v>
          </cell>
          <cell r="B27" t="str">
            <v>Строительный проезд д.3А</v>
          </cell>
          <cell r="C27">
            <v>495.7</v>
          </cell>
          <cell r="D27">
            <v>12043.46</v>
          </cell>
          <cell r="E27">
            <v>197.13</v>
          </cell>
          <cell r="F27">
            <v>491.07</v>
          </cell>
          <cell r="G27">
            <v>300.78000000000003</v>
          </cell>
          <cell r="H27">
            <v>208.03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1197.01</v>
          </cell>
          <cell r="AD27">
            <v>0</v>
          </cell>
          <cell r="AE27">
            <v>13240.47</v>
          </cell>
        </row>
        <row r="28">
          <cell r="A28">
            <v>7852</v>
          </cell>
          <cell r="B28" t="str">
            <v>Строительный проезд д.3Б</v>
          </cell>
          <cell r="C28">
            <v>74.2</v>
          </cell>
          <cell r="D28">
            <v>987.6099999999997</v>
          </cell>
          <cell r="E28">
            <v>0</v>
          </cell>
          <cell r="F28">
            <v>0</v>
          </cell>
          <cell r="G28">
            <v>0</v>
          </cell>
          <cell r="H28">
            <v>0.36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0.36</v>
          </cell>
          <cell r="AD28">
            <v>0</v>
          </cell>
          <cell r="AE28">
            <v>987.9699999999997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12317.279999999999</v>
          </cell>
          <cell r="E29">
            <v>2407.02</v>
          </cell>
          <cell r="F29">
            <v>3118.31</v>
          </cell>
          <cell r="G29">
            <v>2760.04</v>
          </cell>
          <cell r="H29">
            <v>3756.17</v>
          </cell>
          <cell r="I29">
            <v>2683.8</v>
          </cell>
          <cell r="J29">
            <v>2973.88</v>
          </cell>
          <cell r="K29">
            <v>2767.36</v>
          </cell>
          <cell r="L29">
            <v>4764.22</v>
          </cell>
          <cell r="M29">
            <v>3227.98</v>
          </cell>
          <cell r="N29">
            <v>3316.02</v>
          </cell>
          <cell r="O29">
            <v>2872.82</v>
          </cell>
          <cell r="P29">
            <v>4009.6600000000003</v>
          </cell>
          <cell r="Q29">
            <v>38657.280000000006</v>
          </cell>
          <cell r="Y29">
            <v>12400</v>
          </cell>
          <cell r="Z29">
            <v>8692</v>
          </cell>
          <cell r="AB29">
            <v>78781</v>
          </cell>
          <cell r="AC29">
            <v>30300</v>
          </cell>
          <cell r="AD29">
            <v>130173</v>
          </cell>
          <cell r="AE29">
            <v>-79198.44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120507.68</v>
          </cell>
          <cell r="E30">
            <v>2931.68</v>
          </cell>
          <cell r="F30">
            <v>3270.7200000000003</v>
          </cell>
          <cell r="G30">
            <v>3693.81</v>
          </cell>
          <cell r="H30">
            <v>3494.31</v>
          </cell>
          <cell r="I30">
            <v>3318.59</v>
          </cell>
          <cell r="J30">
            <v>3450.5</v>
          </cell>
          <cell r="K30">
            <v>3686.2400000000002</v>
          </cell>
          <cell r="L30">
            <v>2750.7000000000003</v>
          </cell>
          <cell r="M30">
            <v>3373.52</v>
          </cell>
          <cell r="N30">
            <v>4020.77</v>
          </cell>
          <cell r="O30">
            <v>2979.05</v>
          </cell>
          <cell r="P30">
            <v>3763.67</v>
          </cell>
          <cell r="Q30">
            <v>40733.560000000005</v>
          </cell>
          <cell r="R30">
            <v>2379</v>
          </cell>
          <cell r="W30">
            <v>1588</v>
          </cell>
          <cell r="Y30">
            <v>1620</v>
          </cell>
          <cell r="Z30">
            <v>1667</v>
          </cell>
          <cell r="AD30">
            <v>7254</v>
          </cell>
          <cell r="AE30">
            <v>153987.24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393149.66</v>
          </cell>
          <cell r="E31">
            <v>5635.74</v>
          </cell>
          <cell r="F31">
            <v>6407.45</v>
          </cell>
          <cell r="G31">
            <v>6462.67</v>
          </cell>
          <cell r="H31">
            <v>5894</v>
          </cell>
          <cell r="I31">
            <v>7895.92</v>
          </cell>
          <cell r="J31">
            <v>5718.72</v>
          </cell>
          <cell r="K31">
            <v>7535.9800000000005</v>
          </cell>
          <cell r="L31">
            <v>6432.25</v>
          </cell>
          <cell r="M31">
            <v>6707.35</v>
          </cell>
          <cell r="N31">
            <v>6775.58</v>
          </cell>
          <cell r="O31">
            <v>5263.12</v>
          </cell>
          <cell r="P31">
            <v>8877.4</v>
          </cell>
          <cell r="Q31">
            <v>79606.18</v>
          </cell>
          <cell r="T31">
            <v>638</v>
          </cell>
          <cell r="U31">
            <v>3630</v>
          </cell>
          <cell r="X31">
            <v>4495.6</v>
          </cell>
          <cell r="AA31">
            <v>2955</v>
          </cell>
          <cell r="AD31">
            <v>11718.6</v>
          </cell>
          <cell r="AE31">
            <v>461037.24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100912.45999999996</v>
          </cell>
          <cell r="E32">
            <v>5153.87</v>
          </cell>
          <cell r="F32">
            <v>6666.2</v>
          </cell>
          <cell r="G32">
            <v>6665.68</v>
          </cell>
          <cell r="H32">
            <v>6576.860000000001</v>
          </cell>
          <cell r="I32">
            <v>7827.7300000000005</v>
          </cell>
          <cell r="J32">
            <v>7425.88</v>
          </cell>
          <cell r="K32">
            <v>7441.29</v>
          </cell>
          <cell r="L32">
            <v>6867.01</v>
          </cell>
          <cell r="M32">
            <v>7323.06</v>
          </cell>
          <cell r="N32">
            <v>7827.49</v>
          </cell>
          <cell r="O32">
            <v>7484.650000000001</v>
          </cell>
          <cell r="P32">
            <v>11339.49</v>
          </cell>
          <cell r="Q32">
            <v>88599.21</v>
          </cell>
          <cell r="X32">
            <v>20304</v>
          </cell>
          <cell r="Y32">
            <v>1102.4</v>
          </cell>
          <cell r="Z32">
            <v>6817.4</v>
          </cell>
          <cell r="AA32">
            <v>23968</v>
          </cell>
          <cell r="AC32">
            <v>1101</v>
          </cell>
          <cell r="AD32">
            <v>53292.8</v>
          </cell>
          <cell r="AE32">
            <v>136218.87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210464.64000000007</v>
          </cell>
          <cell r="E33">
            <v>10610.54</v>
          </cell>
          <cell r="F33">
            <v>11038.35</v>
          </cell>
          <cell r="G33">
            <v>10611.44</v>
          </cell>
          <cell r="H33">
            <v>10541</v>
          </cell>
          <cell r="I33">
            <v>14106.710000000001</v>
          </cell>
          <cell r="J33">
            <v>11105.45</v>
          </cell>
          <cell r="K33">
            <v>13433.64</v>
          </cell>
          <cell r="L33">
            <v>9950.84</v>
          </cell>
          <cell r="M33">
            <v>12250.09</v>
          </cell>
          <cell r="N33">
            <v>13889.630000000001</v>
          </cell>
          <cell r="O33">
            <v>11669.19</v>
          </cell>
          <cell r="P33">
            <v>12228.23</v>
          </cell>
          <cell r="Q33">
            <v>141435.11000000002</v>
          </cell>
          <cell r="T33">
            <v>1804</v>
          </cell>
          <cell r="V33">
            <v>42275</v>
          </cell>
          <cell r="W33">
            <v>11060</v>
          </cell>
          <cell r="X33">
            <v>33097</v>
          </cell>
          <cell r="AA33">
            <v>31006</v>
          </cell>
          <cell r="AB33">
            <v>2566</v>
          </cell>
          <cell r="AC33">
            <v>11009</v>
          </cell>
          <cell r="AD33">
            <v>132817</v>
          </cell>
          <cell r="AE33">
            <v>219082.75000000012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59222.42</v>
          </cell>
          <cell r="E34">
            <v>2275.76</v>
          </cell>
          <cell r="F34">
            <v>2487.35</v>
          </cell>
          <cell r="G34">
            <v>2618.16</v>
          </cell>
          <cell r="H34">
            <v>4937.77</v>
          </cell>
          <cell r="I34">
            <v>3371.87</v>
          </cell>
          <cell r="J34">
            <v>3343.89</v>
          </cell>
          <cell r="K34">
            <v>3269.14</v>
          </cell>
          <cell r="L34">
            <v>4675.37</v>
          </cell>
          <cell r="M34">
            <v>3279.19</v>
          </cell>
          <cell r="N34">
            <v>4157.42</v>
          </cell>
          <cell r="O34">
            <v>3297.2000000000003</v>
          </cell>
          <cell r="P34">
            <v>3499.79</v>
          </cell>
          <cell r="Q34">
            <v>41212.909999999996</v>
          </cell>
          <cell r="AD34">
            <v>0</v>
          </cell>
          <cell r="AE34">
            <v>100435.32999999999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281708.2</v>
          </cell>
          <cell r="E35">
            <v>12689.92</v>
          </cell>
          <cell r="F35">
            <v>14132.9</v>
          </cell>
          <cell r="G35">
            <v>15546.79</v>
          </cell>
          <cell r="H35">
            <v>14541.720000000001</v>
          </cell>
          <cell r="I35">
            <v>16045.720000000001</v>
          </cell>
          <cell r="J35">
            <v>16491.06</v>
          </cell>
          <cell r="K35">
            <v>17009.13</v>
          </cell>
          <cell r="L35">
            <v>14218.15</v>
          </cell>
          <cell r="M35">
            <v>16294.33</v>
          </cell>
          <cell r="N35">
            <v>17682.19</v>
          </cell>
          <cell r="O35">
            <v>14583.98</v>
          </cell>
          <cell r="P35">
            <v>19847.04</v>
          </cell>
          <cell r="Q35">
            <v>189082.93000000002</v>
          </cell>
          <cell r="R35">
            <v>137119</v>
          </cell>
          <cell r="T35">
            <v>3409</v>
          </cell>
          <cell r="X35">
            <v>6031</v>
          </cell>
          <cell r="AB35">
            <v>2538</v>
          </cell>
          <cell r="AD35">
            <v>149097</v>
          </cell>
          <cell r="AE35">
            <v>321694.13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168636.28999999998</v>
          </cell>
          <cell r="E36">
            <v>2309.2000000000003</v>
          </cell>
          <cell r="F36">
            <v>2986.41</v>
          </cell>
          <cell r="G36">
            <v>2360.2400000000002</v>
          </cell>
          <cell r="H36">
            <v>2258.27</v>
          </cell>
          <cell r="I36">
            <v>3165.23</v>
          </cell>
          <cell r="J36">
            <v>3389.94</v>
          </cell>
          <cell r="K36">
            <v>3488.8</v>
          </cell>
          <cell r="L36">
            <v>2117.25</v>
          </cell>
          <cell r="M36">
            <v>6464.43</v>
          </cell>
          <cell r="N36">
            <v>2866.1</v>
          </cell>
          <cell r="O36">
            <v>3039.18</v>
          </cell>
          <cell r="P36">
            <v>6324.8</v>
          </cell>
          <cell r="Q36">
            <v>40769.85</v>
          </cell>
          <cell r="Z36">
            <v>5687</v>
          </cell>
          <cell r="AD36">
            <v>5687</v>
          </cell>
          <cell r="AE36">
            <v>203719.13999999998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48393.590000000004</v>
          </cell>
          <cell r="E37">
            <v>800.59</v>
          </cell>
          <cell r="F37">
            <v>800.59</v>
          </cell>
          <cell r="G37">
            <v>800.59</v>
          </cell>
          <cell r="H37">
            <v>800.59</v>
          </cell>
          <cell r="I37">
            <v>880.04</v>
          </cell>
          <cell r="J37">
            <v>880.04</v>
          </cell>
          <cell r="K37">
            <v>996.97</v>
          </cell>
          <cell r="L37">
            <v>763.11</v>
          </cell>
          <cell r="M37">
            <v>1030.38</v>
          </cell>
          <cell r="N37">
            <v>1030.38</v>
          </cell>
          <cell r="O37">
            <v>1180.72</v>
          </cell>
          <cell r="P37">
            <v>880.04</v>
          </cell>
          <cell r="Q37">
            <v>10844.04</v>
          </cell>
          <cell r="AD37">
            <v>0</v>
          </cell>
          <cell r="AE37">
            <v>59237.630000000005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47912.799999999996</v>
          </cell>
          <cell r="E38">
            <v>956.36</v>
          </cell>
          <cell r="F38">
            <v>820.32</v>
          </cell>
          <cell r="G38">
            <v>956.36</v>
          </cell>
          <cell r="H38">
            <v>820.32</v>
          </cell>
          <cell r="I38">
            <v>976.49</v>
          </cell>
          <cell r="J38">
            <v>976.49</v>
          </cell>
          <cell r="K38">
            <v>976.49</v>
          </cell>
          <cell r="L38">
            <v>952.19</v>
          </cell>
          <cell r="M38">
            <v>976.37</v>
          </cell>
          <cell r="N38">
            <v>1026.83</v>
          </cell>
          <cell r="O38">
            <v>1542.49</v>
          </cell>
          <cell r="P38">
            <v>1331.79</v>
          </cell>
          <cell r="Q38">
            <v>12312.5</v>
          </cell>
          <cell r="AD38">
            <v>0</v>
          </cell>
          <cell r="AE38">
            <v>60225.299999999996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25850.049999999996</v>
          </cell>
          <cell r="E39">
            <v>731.88</v>
          </cell>
          <cell r="F39">
            <v>843.23</v>
          </cell>
          <cell r="G39">
            <v>728.47</v>
          </cell>
          <cell r="H39">
            <v>908.46</v>
          </cell>
          <cell r="I39">
            <v>926.89</v>
          </cell>
          <cell r="J39">
            <v>888.4300000000001</v>
          </cell>
          <cell r="K39">
            <v>926.89</v>
          </cell>
          <cell r="L39">
            <v>926.89</v>
          </cell>
          <cell r="M39">
            <v>800.75</v>
          </cell>
          <cell r="N39">
            <v>926.89</v>
          </cell>
          <cell r="O39">
            <v>1166.91</v>
          </cell>
          <cell r="P39">
            <v>804.49</v>
          </cell>
          <cell r="Q39">
            <v>10580.18</v>
          </cell>
          <cell r="AA39">
            <v>8659</v>
          </cell>
          <cell r="AD39">
            <v>8659</v>
          </cell>
          <cell r="AE39">
            <v>27771.229999999996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-32892.810000000034</v>
          </cell>
          <cell r="E40">
            <v>6309.400000000001</v>
          </cell>
          <cell r="F40">
            <v>5151.38</v>
          </cell>
          <cell r="G40">
            <v>4957.08</v>
          </cell>
          <cell r="H40">
            <v>4443.53</v>
          </cell>
          <cell r="I40">
            <v>4999.56</v>
          </cell>
          <cell r="J40">
            <v>4937.77</v>
          </cell>
          <cell r="K40">
            <v>5115.56</v>
          </cell>
          <cell r="L40">
            <v>4441.82</v>
          </cell>
          <cell r="M40">
            <v>5617.85</v>
          </cell>
          <cell r="N40">
            <v>5183.150000000001</v>
          </cell>
          <cell r="O40">
            <v>7578.610000000001</v>
          </cell>
          <cell r="P40">
            <v>5657.51</v>
          </cell>
          <cell r="Q40">
            <v>64393.22</v>
          </cell>
          <cell r="S40">
            <v>3406</v>
          </cell>
          <cell r="U40">
            <v>3087</v>
          </cell>
          <cell r="W40">
            <v>22915</v>
          </cell>
          <cell r="Z40">
            <v>10151</v>
          </cell>
          <cell r="AD40">
            <v>39559</v>
          </cell>
          <cell r="AE40">
            <v>-8058.590000000033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217366.33000000005</v>
          </cell>
          <cell r="E41">
            <v>2265.03</v>
          </cell>
          <cell r="F41">
            <v>3289.9300000000003</v>
          </cell>
          <cell r="G41">
            <v>3189.53</v>
          </cell>
          <cell r="H41">
            <v>2955.64</v>
          </cell>
          <cell r="I41">
            <v>3088.58</v>
          </cell>
          <cell r="J41">
            <v>5176.61</v>
          </cell>
          <cell r="K41">
            <v>3168.64</v>
          </cell>
          <cell r="L41">
            <v>3102.27</v>
          </cell>
          <cell r="M41">
            <v>3168.34</v>
          </cell>
          <cell r="N41">
            <v>3857.6800000000003</v>
          </cell>
          <cell r="O41">
            <v>3234.84</v>
          </cell>
          <cell r="P41">
            <v>4677.82</v>
          </cell>
          <cell r="Q41">
            <v>41174.909999999996</v>
          </cell>
          <cell r="AA41">
            <v>5693</v>
          </cell>
          <cell r="AD41">
            <v>5693</v>
          </cell>
          <cell r="AE41">
            <v>252848.24000000005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60329.389999999985</v>
          </cell>
          <cell r="E42">
            <v>3835.88</v>
          </cell>
          <cell r="F42">
            <v>4165.09</v>
          </cell>
          <cell r="G42">
            <v>4538.16</v>
          </cell>
          <cell r="H42">
            <v>3887.85</v>
          </cell>
          <cell r="I42">
            <v>4484.95</v>
          </cell>
          <cell r="J42">
            <v>4761.400000000001</v>
          </cell>
          <cell r="K42">
            <v>4712.84</v>
          </cell>
          <cell r="L42">
            <v>4046.4100000000003</v>
          </cell>
          <cell r="M42">
            <v>5500.02</v>
          </cell>
          <cell r="N42">
            <v>4693.1</v>
          </cell>
          <cell r="O42">
            <v>4550.1900000000005</v>
          </cell>
          <cell r="P42">
            <v>5608.66</v>
          </cell>
          <cell r="Q42">
            <v>54784.55</v>
          </cell>
          <cell r="T42">
            <v>2324</v>
          </cell>
          <cell r="Z42">
            <v>9306</v>
          </cell>
          <cell r="AD42">
            <v>11630</v>
          </cell>
          <cell r="AE42">
            <v>103483.93999999999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45134.47</v>
          </cell>
          <cell r="E43">
            <v>710.8100000000001</v>
          </cell>
          <cell r="F43">
            <v>709.79</v>
          </cell>
          <cell r="G43">
            <v>849.15</v>
          </cell>
          <cell r="H43">
            <v>979.11</v>
          </cell>
          <cell r="I43">
            <v>695.23</v>
          </cell>
          <cell r="J43">
            <v>933.11</v>
          </cell>
          <cell r="K43">
            <v>813.88</v>
          </cell>
          <cell r="L43">
            <v>965.08</v>
          </cell>
          <cell r="M43">
            <v>694.94</v>
          </cell>
          <cell r="N43">
            <v>1171.57</v>
          </cell>
          <cell r="O43">
            <v>846.4300000000001</v>
          </cell>
          <cell r="P43">
            <v>1052.34</v>
          </cell>
          <cell r="Q43">
            <v>10421.44</v>
          </cell>
          <cell r="AA43">
            <v>10264</v>
          </cell>
          <cell r="AD43">
            <v>10264</v>
          </cell>
          <cell r="AE43">
            <v>45291.91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85729.95000000001</v>
          </cell>
          <cell r="E44">
            <v>851.97</v>
          </cell>
          <cell r="F44">
            <v>1447.72</v>
          </cell>
          <cell r="G44">
            <v>1172.45</v>
          </cell>
          <cell r="H44">
            <v>1403.09</v>
          </cell>
          <cell r="I44">
            <v>963.8000000000001</v>
          </cell>
          <cell r="J44">
            <v>1713.6000000000001</v>
          </cell>
          <cell r="K44">
            <v>1253.09</v>
          </cell>
          <cell r="L44">
            <v>995.62</v>
          </cell>
          <cell r="M44">
            <v>3406.35</v>
          </cell>
          <cell r="N44">
            <v>1587.25</v>
          </cell>
          <cell r="O44">
            <v>1672.7</v>
          </cell>
          <cell r="P44">
            <v>1897.63</v>
          </cell>
          <cell r="Q44">
            <v>18365.270000000004</v>
          </cell>
          <cell r="R44">
            <v>3100</v>
          </cell>
          <cell r="Y44">
            <v>2294</v>
          </cell>
          <cell r="AC44">
            <v>6265</v>
          </cell>
          <cell r="AD44">
            <v>11659</v>
          </cell>
          <cell r="AE44">
            <v>92436.22000000002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16480.619999999995</v>
          </cell>
          <cell r="E45">
            <v>865.58</v>
          </cell>
          <cell r="F45">
            <v>1106.1000000000001</v>
          </cell>
          <cell r="G45">
            <v>985.84</v>
          </cell>
          <cell r="H45">
            <v>997.77</v>
          </cell>
          <cell r="I45">
            <v>1080.21</v>
          </cell>
          <cell r="J45">
            <v>1083.66</v>
          </cell>
          <cell r="K45">
            <v>1087.1100000000001</v>
          </cell>
          <cell r="L45">
            <v>822.73</v>
          </cell>
          <cell r="M45">
            <v>1273.52</v>
          </cell>
          <cell r="N45">
            <v>1216.63</v>
          </cell>
          <cell r="O45">
            <v>951.47</v>
          </cell>
          <cell r="P45">
            <v>1215.8500000000001</v>
          </cell>
          <cell r="Q45">
            <v>12686.470000000001</v>
          </cell>
          <cell r="T45">
            <v>8326</v>
          </cell>
          <cell r="U45">
            <v>7919</v>
          </cell>
          <cell r="AB45">
            <v>1867</v>
          </cell>
          <cell r="AD45">
            <v>18112</v>
          </cell>
          <cell r="AE45">
            <v>11055.089999999997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234186.27000000002</v>
          </cell>
          <cell r="E46">
            <v>3134.09</v>
          </cell>
          <cell r="F46">
            <v>3599.65</v>
          </cell>
          <cell r="G46">
            <v>4597.96</v>
          </cell>
          <cell r="H46">
            <v>3461.55</v>
          </cell>
          <cell r="I46">
            <v>4647.3</v>
          </cell>
          <cell r="J46">
            <v>3714.08</v>
          </cell>
          <cell r="K46">
            <v>3615.51</v>
          </cell>
          <cell r="L46">
            <v>3411.34</v>
          </cell>
          <cell r="M46">
            <v>3505.33</v>
          </cell>
          <cell r="N46">
            <v>3774.89</v>
          </cell>
          <cell r="O46">
            <v>5540.29</v>
          </cell>
          <cell r="P46">
            <v>4509.61</v>
          </cell>
          <cell r="Q46">
            <v>47511.6</v>
          </cell>
          <cell r="X46">
            <v>1376</v>
          </cell>
          <cell r="AD46">
            <v>1376</v>
          </cell>
          <cell r="AE46">
            <v>280321.87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619190.8699999999</v>
          </cell>
          <cell r="E47">
            <v>9518.92</v>
          </cell>
          <cell r="F47">
            <v>14011.15</v>
          </cell>
          <cell r="G47">
            <v>14279.99</v>
          </cell>
          <cell r="H47">
            <v>11838.45</v>
          </cell>
          <cell r="I47">
            <v>12181.95</v>
          </cell>
          <cell r="J47">
            <v>12944.74</v>
          </cell>
          <cell r="K47">
            <v>12794.37</v>
          </cell>
          <cell r="L47">
            <v>14157.32</v>
          </cell>
          <cell r="M47">
            <v>15438.31</v>
          </cell>
          <cell r="N47">
            <v>14246.17</v>
          </cell>
          <cell r="O47">
            <v>12076.92</v>
          </cell>
          <cell r="P47">
            <v>15960.62</v>
          </cell>
          <cell r="Q47">
            <v>159448.91</v>
          </cell>
          <cell r="V47">
            <v>895</v>
          </cell>
          <cell r="Y47">
            <v>49587</v>
          </cell>
          <cell r="Z47">
            <v>2772</v>
          </cell>
          <cell r="AC47">
            <v>18489</v>
          </cell>
          <cell r="AD47">
            <v>71743</v>
          </cell>
          <cell r="AE47">
            <v>706896.7799999999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101688.49000000002</v>
          </cell>
          <cell r="E48">
            <v>2669.5</v>
          </cell>
          <cell r="F48">
            <v>3297.06</v>
          </cell>
          <cell r="G48">
            <v>3708.44</v>
          </cell>
          <cell r="H48">
            <v>2825.68</v>
          </cell>
          <cell r="I48">
            <v>6419.81</v>
          </cell>
          <cell r="J48">
            <v>4332.4</v>
          </cell>
          <cell r="K48">
            <v>3668.76</v>
          </cell>
          <cell r="L48">
            <v>5355.62</v>
          </cell>
          <cell r="M48">
            <v>5932.39</v>
          </cell>
          <cell r="N48">
            <v>5737.81</v>
          </cell>
          <cell r="O48">
            <v>2680.69</v>
          </cell>
          <cell r="P48">
            <v>4842.09</v>
          </cell>
          <cell r="Q48">
            <v>51470.25</v>
          </cell>
          <cell r="T48">
            <v>2970</v>
          </cell>
          <cell r="X48">
            <v>500</v>
          </cell>
          <cell r="AD48">
            <v>3470</v>
          </cell>
          <cell r="AE48">
            <v>149688.74000000002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147690.75</v>
          </cell>
          <cell r="E49">
            <v>17201.3</v>
          </cell>
          <cell r="F49">
            <v>19216.43</v>
          </cell>
          <cell r="G49">
            <v>21348.56</v>
          </cell>
          <cell r="H49">
            <v>19375.170000000002</v>
          </cell>
          <cell r="I49">
            <v>21907.22</v>
          </cell>
          <cell r="J49">
            <v>19742.350000000002</v>
          </cell>
          <cell r="K49">
            <v>21982.07</v>
          </cell>
          <cell r="L49">
            <v>18034.23</v>
          </cell>
          <cell r="M49">
            <v>22398.65</v>
          </cell>
          <cell r="N49">
            <v>22411.600000000002</v>
          </cell>
          <cell r="O49">
            <v>22847.27</v>
          </cell>
          <cell r="P49">
            <v>25093.22</v>
          </cell>
          <cell r="Q49">
            <v>251558.07</v>
          </cell>
          <cell r="R49">
            <v>6974</v>
          </cell>
          <cell r="W49">
            <v>20989</v>
          </cell>
          <cell r="Y49">
            <v>16000</v>
          </cell>
          <cell r="AA49">
            <v>9191</v>
          </cell>
          <cell r="AB49">
            <v>11700</v>
          </cell>
          <cell r="AC49">
            <v>3396</v>
          </cell>
          <cell r="AD49">
            <v>68250</v>
          </cell>
          <cell r="AE49">
            <v>330998.82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-36891.509999999995</v>
          </cell>
          <cell r="E50">
            <v>1036.07</v>
          </cell>
          <cell r="F50">
            <v>1394.77</v>
          </cell>
          <cell r="G50">
            <v>1554.57</v>
          </cell>
          <cell r="H50">
            <v>1262.14</v>
          </cell>
          <cell r="I50">
            <v>1179.73</v>
          </cell>
          <cell r="J50">
            <v>1526.98</v>
          </cell>
          <cell r="K50">
            <v>1811.7</v>
          </cell>
          <cell r="L50">
            <v>1112.17</v>
          </cell>
          <cell r="M50">
            <v>1251.74</v>
          </cell>
          <cell r="N50">
            <v>2282.36</v>
          </cell>
          <cell r="O50">
            <v>1400.28</v>
          </cell>
          <cell r="P50">
            <v>2958.4</v>
          </cell>
          <cell r="Q50">
            <v>18770.910000000003</v>
          </cell>
          <cell r="AD50">
            <v>0</v>
          </cell>
          <cell r="AE50">
            <v>-18120.59999999999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173718.07999999993</v>
          </cell>
          <cell r="E51">
            <v>10200.44</v>
          </cell>
          <cell r="F51">
            <v>10411.28</v>
          </cell>
          <cell r="G51">
            <v>10291.06</v>
          </cell>
          <cell r="H51">
            <v>10080.2</v>
          </cell>
          <cell r="I51">
            <v>13041.24</v>
          </cell>
          <cell r="J51">
            <v>10296.45</v>
          </cell>
          <cell r="K51">
            <v>13504.51</v>
          </cell>
          <cell r="L51">
            <v>11474.95</v>
          </cell>
          <cell r="M51">
            <v>10780.26</v>
          </cell>
          <cell r="N51">
            <v>12458.74</v>
          </cell>
          <cell r="O51">
            <v>11588.29</v>
          </cell>
          <cell r="P51">
            <v>12934.74</v>
          </cell>
          <cell r="Q51">
            <v>137062.15999999997</v>
          </cell>
          <cell r="V51">
            <v>18780</v>
          </cell>
          <cell r="W51">
            <v>28203</v>
          </cell>
          <cell r="X51">
            <v>32980</v>
          </cell>
          <cell r="Z51">
            <v>72874</v>
          </cell>
          <cell r="AA51">
            <v>44881</v>
          </cell>
          <cell r="AD51">
            <v>197718</v>
          </cell>
          <cell r="AE51">
            <v>113062.23999999987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201068.0299999999</v>
          </cell>
          <cell r="E52">
            <v>10087.41</v>
          </cell>
          <cell r="F52">
            <v>10462.47</v>
          </cell>
          <cell r="G52">
            <v>11505.34</v>
          </cell>
          <cell r="H52">
            <v>11789.49</v>
          </cell>
          <cell r="I52">
            <v>10875.73</v>
          </cell>
          <cell r="J52">
            <v>13093.36</v>
          </cell>
          <cell r="K52">
            <v>11424.31</v>
          </cell>
          <cell r="L52">
            <v>11719.210000000001</v>
          </cell>
          <cell r="M52">
            <v>11948.42</v>
          </cell>
          <cell r="N52">
            <v>13328.31</v>
          </cell>
          <cell r="O52">
            <v>10397.300000000001</v>
          </cell>
          <cell r="P52">
            <v>14994.7</v>
          </cell>
          <cell r="Q52">
            <v>141626.05000000002</v>
          </cell>
          <cell r="S52">
            <v>2987</v>
          </cell>
          <cell r="W52">
            <v>35000</v>
          </cell>
          <cell r="X52">
            <v>1960</v>
          </cell>
          <cell r="Y52">
            <v>12721</v>
          </cell>
          <cell r="AC52">
            <v>6440</v>
          </cell>
          <cell r="AD52">
            <v>59108</v>
          </cell>
          <cell r="AE52">
            <v>283586.07999999996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148975.74</v>
          </cell>
          <cell r="E53">
            <v>2359.8</v>
          </cell>
          <cell r="F53">
            <v>3009.08</v>
          </cell>
          <cell r="G53">
            <v>2654.4700000000003</v>
          </cell>
          <cell r="H53">
            <v>3071.41</v>
          </cell>
          <cell r="I53">
            <v>6044.76</v>
          </cell>
          <cell r="J53">
            <v>3462.42</v>
          </cell>
          <cell r="K53">
            <v>3776.2400000000002</v>
          </cell>
          <cell r="L53">
            <v>2827.53</v>
          </cell>
          <cell r="M53">
            <v>6139.71</v>
          </cell>
          <cell r="N53">
            <v>3288.13</v>
          </cell>
          <cell r="O53">
            <v>3186.19</v>
          </cell>
          <cell r="P53">
            <v>4370.51</v>
          </cell>
          <cell r="Q53">
            <v>44190.25000000001</v>
          </cell>
          <cell r="S53">
            <v>750</v>
          </cell>
          <cell r="AD53">
            <v>750</v>
          </cell>
          <cell r="AE53">
            <v>192415.99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36971.81999999995</v>
          </cell>
          <cell r="E54">
            <v>4523.86</v>
          </cell>
          <cell r="F54">
            <v>7710.7</v>
          </cell>
          <cell r="G54">
            <v>6106.61</v>
          </cell>
          <cell r="H54">
            <v>5485.75</v>
          </cell>
          <cell r="I54">
            <v>7506.55</v>
          </cell>
          <cell r="J54">
            <v>8188.46</v>
          </cell>
          <cell r="K54">
            <v>6241.31</v>
          </cell>
          <cell r="L54">
            <v>5296.18</v>
          </cell>
          <cell r="M54">
            <v>7103.33</v>
          </cell>
          <cell r="N54">
            <v>9574.35</v>
          </cell>
          <cell r="O54">
            <v>8684.22</v>
          </cell>
          <cell r="P54">
            <v>7622.38</v>
          </cell>
          <cell r="Q54">
            <v>84043.70000000001</v>
          </cell>
          <cell r="R54">
            <v>518</v>
          </cell>
          <cell r="S54">
            <v>13739</v>
          </cell>
          <cell r="W54">
            <v>18861</v>
          </cell>
          <cell r="X54">
            <v>4129</v>
          </cell>
          <cell r="Y54">
            <v>3283</v>
          </cell>
          <cell r="Z54">
            <v>60616</v>
          </cell>
          <cell r="AC54">
            <v>15071</v>
          </cell>
          <cell r="AD54">
            <v>116217</v>
          </cell>
          <cell r="AE54">
            <v>4798.51999999996</v>
          </cell>
        </row>
        <row r="55">
          <cell r="A55">
            <v>1900</v>
          </cell>
          <cell r="B55" t="str">
            <v>ул.Обоянская д. 22</v>
          </cell>
          <cell r="C55">
            <v>721.4</v>
          </cell>
          <cell r="D55">
            <v>50610.72</v>
          </cell>
          <cell r="E55">
            <v>1719.77</v>
          </cell>
          <cell r="F55">
            <v>1719.77</v>
          </cell>
          <cell r="G55">
            <v>1774.52</v>
          </cell>
          <cell r="H55">
            <v>1740.38</v>
          </cell>
          <cell r="I55">
            <v>1713.31</v>
          </cell>
          <cell r="J55">
            <v>1839.17</v>
          </cell>
          <cell r="K55">
            <v>2118.81</v>
          </cell>
          <cell r="L55">
            <v>2009.0900000000001</v>
          </cell>
          <cell r="M55">
            <v>1709.3</v>
          </cell>
          <cell r="N55">
            <v>2255.32</v>
          </cell>
          <cell r="O55">
            <v>2012.32</v>
          </cell>
          <cell r="P55">
            <v>2021.71</v>
          </cell>
          <cell r="Q55">
            <v>22633.469999999998</v>
          </cell>
          <cell r="AD55">
            <v>0</v>
          </cell>
          <cell r="AE55">
            <v>73244.19</v>
          </cell>
        </row>
        <row r="56">
          <cell r="A56">
            <v>693</v>
          </cell>
          <cell r="B56" t="str">
            <v>ул.Обоянская д. 44</v>
          </cell>
          <cell r="C56">
            <v>630.4</v>
          </cell>
          <cell r="D56">
            <v>29117.569999999996</v>
          </cell>
          <cell r="E56">
            <v>1096.72</v>
          </cell>
          <cell r="F56">
            <v>1088.07</v>
          </cell>
          <cell r="G56">
            <v>1197.8600000000001</v>
          </cell>
          <cell r="H56">
            <v>1559.83</v>
          </cell>
          <cell r="I56">
            <v>4122.24</v>
          </cell>
          <cell r="J56">
            <v>1200.67</v>
          </cell>
          <cell r="K56">
            <v>1278.31</v>
          </cell>
          <cell r="L56">
            <v>1235.75</v>
          </cell>
          <cell r="M56">
            <v>4046.4700000000003</v>
          </cell>
          <cell r="N56">
            <v>4664.01</v>
          </cell>
          <cell r="O56">
            <v>1196.08</v>
          </cell>
          <cell r="P56">
            <v>1443.47</v>
          </cell>
          <cell r="Q56">
            <v>24129.480000000003</v>
          </cell>
          <cell r="AA56">
            <v>2137</v>
          </cell>
          <cell r="AD56">
            <v>2137</v>
          </cell>
          <cell r="AE56">
            <v>51110.05</v>
          </cell>
        </row>
        <row r="57">
          <cell r="A57">
            <v>2041</v>
          </cell>
          <cell r="B57" t="str">
            <v>ул.Обоянская д. 7</v>
          </cell>
          <cell r="C57">
            <v>627.9</v>
          </cell>
          <cell r="D57">
            <v>37815.31</v>
          </cell>
          <cell r="E57">
            <v>822.16</v>
          </cell>
          <cell r="F57">
            <v>1589.29</v>
          </cell>
          <cell r="G57">
            <v>1388.79</v>
          </cell>
          <cell r="H57">
            <v>1608.95</v>
          </cell>
          <cell r="I57">
            <v>1535.75</v>
          </cell>
          <cell r="J57">
            <v>2331.14</v>
          </cell>
          <cell r="K57">
            <v>1225.91</v>
          </cell>
          <cell r="L57">
            <v>1497.45</v>
          </cell>
          <cell r="M57">
            <v>1623.75</v>
          </cell>
          <cell r="N57">
            <v>1750.18</v>
          </cell>
          <cell r="O57">
            <v>5055.400000000001</v>
          </cell>
          <cell r="P57">
            <v>2476.6</v>
          </cell>
          <cell r="Q57">
            <v>22905.37</v>
          </cell>
          <cell r="AD57">
            <v>0</v>
          </cell>
          <cell r="AE57">
            <v>60720.67999999999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65210.16</v>
          </cell>
          <cell r="E58">
            <v>1198.4</v>
          </cell>
          <cell r="F58">
            <v>1663.71</v>
          </cell>
          <cell r="G58">
            <v>1076.2</v>
          </cell>
          <cell r="H58">
            <v>1496.56</v>
          </cell>
          <cell r="I58">
            <v>1787.03</v>
          </cell>
          <cell r="J58">
            <v>1621.58</v>
          </cell>
          <cell r="K58">
            <v>1539.72</v>
          </cell>
          <cell r="L58">
            <v>1462.99</v>
          </cell>
          <cell r="M58">
            <v>1350.8</v>
          </cell>
          <cell r="N58">
            <v>1683.92</v>
          </cell>
          <cell r="O58">
            <v>1316.44</v>
          </cell>
          <cell r="P58">
            <v>1683.06</v>
          </cell>
          <cell r="Q58">
            <v>17880.41</v>
          </cell>
          <cell r="AD58">
            <v>0</v>
          </cell>
          <cell r="AE58">
            <v>83090.57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37723.380000000005</v>
          </cell>
          <cell r="E59">
            <v>6060.17</v>
          </cell>
          <cell r="F59">
            <v>9704.06</v>
          </cell>
          <cell r="G59">
            <v>9475.460000000001</v>
          </cell>
          <cell r="H59">
            <v>6731.77</v>
          </cell>
          <cell r="I59">
            <v>7763.35</v>
          </cell>
          <cell r="J59">
            <v>9373.08</v>
          </cell>
          <cell r="K59">
            <v>10485.94</v>
          </cell>
          <cell r="L59">
            <v>7333.76</v>
          </cell>
          <cell r="M59">
            <v>9660.27</v>
          </cell>
          <cell r="N59">
            <v>8138.29</v>
          </cell>
          <cell r="O59">
            <v>7029.9800000000005</v>
          </cell>
          <cell r="P59">
            <v>10917.630000000001</v>
          </cell>
          <cell r="Q59">
            <v>102673.76000000001</v>
          </cell>
          <cell r="S59">
            <v>13739</v>
          </cell>
          <cell r="T59">
            <v>69334</v>
          </cell>
          <cell r="X59">
            <v>10323</v>
          </cell>
          <cell r="Z59">
            <v>20646</v>
          </cell>
          <cell r="AD59">
            <v>114042</v>
          </cell>
          <cell r="AE59">
            <v>26355.140000000014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254359.3</v>
          </cell>
          <cell r="E60">
            <v>4881.67</v>
          </cell>
          <cell r="F60">
            <v>5296.59</v>
          </cell>
          <cell r="G60">
            <v>4979.82</v>
          </cell>
          <cell r="H60">
            <v>4583.78</v>
          </cell>
          <cell r="I60">
            <v>5021.87</v>
          </cell>
          <cell r="J60">
            <v>5319.32</v>
          </cell>
          <cell r="K60">
            <v>4855.76</v>
          </cell>
          <cell r="L60">
            <v>3930.98</v>
          </cell>
          <cell r="M60">
            <v>4409.25</v>
          </cell>
          <cell r="N60">
            <v>5641.34</v>
          </cell>
          <cell r="O60">
            <v>4687.85</v>
          </cell>
          <cell r="P60">
            <v>9966.01</v>
          </cell>
          <cell r="Q60">
            <v>63574.240000000005</v>
          </cell>
          <cell r="S60">
            <v>20000</v>
          </cell>
          <cell r="T60">
            <v>171530</v>
          </cell>
          <cell r="V60">
            <v>314442</v>
          </cell>
          <cell r="W60">
            <v>83243</v>
          </cell>
          <cell r="X60">
            <v>27003</v>
          </cell>
          <cell r="Y60">
            <v>12950</v>
          </cell>
          <cell r="Z60">
            <v>18378</v>
          </cell>
          <cell r="AA60">
            <v>97390</v>
          </cell>
          <cell r="AD60">
            <v>744936</v>
          </cell>
          <cell r="AE60">
            <v>-427002.46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396680.87000000005</v>
          </cell>
          <cell r="E61">
            <v>9199.15</v>
          </cell>
          <cell r="F61">
            <v>11000.67</v>
          </cell>
          <cell r="G61">
            <v>10573.91</v>
          </cell>
          <cell r="H61">
            <v>10700.51</v>
          </cell>
          <cell r="I61">
            <v>14531.79</v>
          </cell>
          <cell r="J61">
            <v>11432.95</v>
          </cell>
          <cell r="K61">
            <v>13077.76</v>
          </cell>
          <cell r="L61">
            <v>11457.08</v>
          </cell>
          <cell r="M61">
            <v>12079.09</v>
          </cell>
          <cell r="N61">
            <v>13228.87</v>
          </cell>
          <cell r="O61">
            <v>11598.210000000001</v>
          </cell>
          <cell r="P61">
            <v>14019.33</v>
          </cell>
          <cell r="Q61">
            <v>142899.31999999998</v>
          </cell>
          <cell r="R61">
            <v>1273</v>
          </cell>
          <cell r="U61">
            <v>4635</v>
          </cell>
          <cell r="X61">
            <v>2654.2</v>
          </cell>
          <cell r="Y61">
            <v>5904</v>
          </cell>
          <cell r="Z61">
            <v>22964.2</v>
          </cell>
          <cell r="AB61">
            <v>9264</v>
          </cell>
          <cell r="AC61">
            <v>1500</v>
          </cell>
          <cell r="AD61">
            <v>48194.4</v>
          </cell>
          <cell r="AE61">
            <v>491385.79000000004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376679.01</v>
          </cell>
          <cell r="E62">
            <v>5593.54</v>
          </cell>
          <cell r="F62">
            <v>7222.95</v>
          </cell>
          <cell r="G62">
            <v>6952.01</v>
          </cell>
          <cell r="H62">
            <v>6844.95</v>
          </cell>
          <cell r="I62">
            <v>7440.96</v>
          </cell>
          <cell r="J62">
            <v>7371.95</v>
          </cell>
          <cell r="K62">
            <v>7585.22</v>
          </cell>
          <cell r="L62">
            <v>6493.24</v>
          </cell>
          <cell r="M62">
            <v>7972.38</v>
          </cell>
          <cell r="N62">
            <v>9071.32</v>
          </cell>
          <cell r="O62">
            <v>6252.95</v>
          </cell>
          <cell r="P62">
            <v>9201.16</v>
          </cell>
          <cell r="Q62">
            <v>88002.62999999999</v>
          </cell>
          <cell r="R62">
            <v>7969</v>
          </cell>
          <cell r="AC62">
            <v>17852</v>
          </cell>
          <cell r="AD62">
            <v>25821</v>
          </cell>
          <cell r="AE62">
            <v>438860.64</v>
          </cell>
        </row>
        <row r="63">
          <cell r="A63">
            <v>9972</v>
          </cell>
          <cell r="B63" t="str">
            <v>ул.Обоянская д.22А</v>
          </cell>
          <cell r="C63">
            <v>304</v>
          </cell>
          <cell r="D63">
            <v>31435.739999999998</v>
          </cell>
          <cell r="E63">
            <v>573.25</v>
          </cell>
          <cell r="F63">
            <v>796.47</v>
          </cell>
          <cell r="G63">
            <v>693.24</v>
          </cell>
          <cell r="H63">
            <v>801.6</v>
          </cell>
          <cell r="I63">
            <v>757.74</v>
          </cell>
          <cell r="J63">
            <v>875.53</v>
          </cell>
          <cell r="K63">
            <v>995.0500000000001</v>
          </cell>
          <cell r="L63">
            <v>993.32</v>
          </cell>
          <cell r="M63">
            <v>756.01</v>
          </cell>
          <cell r="N63">
            <v>756.01</v>
          </cell>
          <cell r="O63">
            <v>875.53</v>
          </cell>
          <cell r="P63">
            <v>999.37</v>
          </cell>
          <cell r="Q63">
            <v>9873.12</v>
          </cell>
          <cell r="AD63">
            <v>0</v>
          </cell>
          <cell r="AE63">
            <v>41308.86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149022.96999999997</v>
          </cell>
          <cell r="E64">
            <v>2779.9900000000002</v>
          </cell>
          <cell r="F64">
            <v>2898.16</v>
          </cell>
          <cell r="G64">
            <v>2687.8</v>
          </cell>
          <cell r="H64">
            <v>2858.06</v>
          </cell>
          <cell r="I64">
            <v>2563.48</v>
          </cell>
          <cell r="J64">
            <v>3250.92</v>
          </cell>
          <cell r="K64">
            <v>3345.1800000000003</v>
          </cell>
          <cell r="L64">
            <v>2593.54</v>
          </cell>
          <cell r="M64">
            <v>2124.9900000000002</v>
          </cell>
          <cell r="N64">
            <v>4960.13</v>
          </cell>
          <cell r="O64">
            <v>2549.2400000000002</v>
          </cell>
          <cell r="P64">
            <v>5871.5</v>
          </cell>
          <cell r="Q64">
            <v>38482.990000000005</v>
          </cell>
          <cell r="V64">
            <v>14839</v>
          </cell>
          <cell r="AD64">
            <v>14839</v>
          </cell>
          <cell r="AE64">
            <v>172666.95999999996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176763.16</v>
          </cell>
          <cell r="E65">
            <v>2568.08</v>
          </cell>
          <cell r="F65">
            <v>3126.01</v>
          </cell>
          <cell r="G65">
            <v>3479.4</v>
          </cell>
          <cell r="H65">
            <v>2899.37</v>
          </cell>
          <cell r="I65">
            <v>3431.13</v>
          </cell>
          <cell r="J65">
            <v>3547.75</v>
          </cell>
          <cell r="K65">
            <v>3760.06</v>
          </cell>
          <cell r="L65">
            <v>2908.03</v>
          </cell>
          <cell r="M65">
            <v>3053.63</v>
          </cell>
          <cell r="N65">
            <v>3584.3</v>
          </cell>
          <cell r="O65">
            <v>3378.46</v>
          </cell>
          <cell r="P65">
            <v>4188.22</v>
          </cell>
          <cell r="Q65">
            <v>39924.44</v>
          </cell>
          <cell r="AD65">
            <v>0</v>
          </cell>
          <cell r="AE65">
            <v>216687.6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88225.28000000001</v>
          </cell>
          <cell r="E66">
            <v>1616.82</v>
          </cell>
          <cell r="F66">
            <v>1704.02</v>
          </cell>
          <cell r="G66">
            <v>1804.76</v>
          </cell>
          <cell r="H66">
            <v>1746.3600000000001</v>
          </cell>
          <cell r="I66">
            <v>1626.04</v>
          </cell>
          <cell r="J66">
            <v>1978.77</v>
          </cell>
          <cell r="K66">
            <v>2003.74</v>
          </cell>
          <cell r="L66">
            <v>1338.33</v>
          </cell>
          <cell r="M66">
            <v>1977.56</v>
          </cell>
          <cell r="N66">
            <v>2605.87</v>
          </cell>
          <cell r="O66">
            <v>2598.03</v>
          </cell>
          <cell r="P66">
            <v>2638.18</v>
          </cell>
          <cell r="Q66">
            <v>23638.48</v>
          </cell>
          <cell r="AD66">
            <v>0</v>
          </cell>
          <cell r="AE66">
            <v>111863.76000000001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26306.449999999997</v>
          </cell>
          <cell r="E67">
            <v>773.95</v>
          </cell>
          <cell r="F67">
            <v>547.0500000000001</v>
          </cell>
          <cell r="G67">
            <v>660.5</v>
          </cell>
          <cell r="H67">
            <v>400.07</v>
          </cell>
          <cell r="I67">
            <v>1010.15</v>
          </cell>
          <cell r="J67">
            <v>1011.97</v>
          </cell>
          <cell r="K67">
            <v>971.86</v>
          </cell>
          <cell r="L67">
            <v>279.36</v>
          </cell>
          <cell r="M67">
            <v>601.35</v>
          </cell>
          <cell r="N67">
            <v>813.88</v>
          </cell>
          <cell r="O67">
            <v>439.78000000000003</v>
          </cell>
          <cell r="P67">
            <v>599.04</v>
          </cell>
          <cell r="Q67">
            <v>8108.96</v>
          </cell>
          <cell r="AD67">
            <v>0</v>
          </cell>
          <cell r="AE67">
            <v>34415.409999999996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32202.230000000003</v>
          </cell>
          <cell r="E68">
            <v>380.7</v>
          </cell>
          <cell r="F68">
            <v>900.62</v>
          </cell>
          <cell r="G68">
            <v>905.91</v>
          </cell>
          <cell r="H68">
            <v>1177.79</v>
          </cell>
          <cell r="I68">
            <v>1256.71</v>
          </cell>
          <cell r="J68">
            <v>1074.98</v>
          </cell>
          <cell r="K68">
            <v>1166.74</v>
          </cell>
          <cell r="L68">
            <v>855.63</v>
          </cell>
          <cell r="M68">
            <v>2269.9700000000003</v>
          </cell>
          <cell r="N68">
            <v>1059.41</v>
          </cell>
          <cell r="O68">
            <v>729.26</v>
          </cell>
          <cell r="P68">
            <v>1085.83</v>
          </cell>
          <cell r="Q68">
            <v>12863.55</v>
          </cell>
          <cell r="AD68">
            <v>0</v>
          </cell>
          <cell r="AE68">
            <v>45065.78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128618.58000000002</v>
          </cell>
          <cell r="E69">
            <v>1664.56</v>
          </cell>
          <cell r="F69">
            <v>1308.18</v>
          </cell>
          <cell r="G69">
            <v>1472.78</v>
          </cell>
          <cell r="H69">
            <v>1052.84</v>
          </cell>
          <cell r="I69">
            <v>1411.98</v>
          </cell>
          <cell r="J69">
            <v>1373.83</v>
          </cell>
          <cell r="K69">
            <v>1560.3700000000001</v>
          </cell>
          <cell r="L69">
            <v>1066.17</v>
          </cell>
          <cell r="M69">
            <v>1373.75</v>
          </cell>
          <cell r="N69">
            <v>1702.99</v>
          </cell>
          <cell r="O69">
            <v>925.91</v>
          </cell>
          <cell r="P69">
            <v>1684.49</v>
          </cell>
          <cell r="Q69">
            <v>16597.850000000002</v>
          </cell>
          <cell r="W69">
            <v>8844</v>
          </cell>
          <cell r="AD69">
            <v>8844</v>
          </cell>
          <cell r="AE69">
            <v>136372.43000000002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445159.40000000014</v>
          </cell>
          <cell r="E70">
            <v>5390.28</v>
          </cell>
          <cell r="F70">
            <v>6176.81</v>
          </cell>
          <cell r="G70">
            <v>6423.12</v>
          </cell>
          <cell r="H70">
            <v>6348.53</v>
          </cell>
          <cell r="I70">
            <v>6346.63</v>
          </cell>
          <cell r="J70">
            <v>6279.42</v>
          </cell>
          <cell r="K70">
            <v>7410.26</v>
          </cell>
          <cell r="L70">
            <v>6068.62</v>
          </cell>
          <cell r="M70">
            <v>7358.6</v>
          </cell>
          <cell r="N70">
            <v>7366.91</v>
          </cell>
          <cell r="O70">
            <v>6121.72</v>
          </cell>
          <cell r="P70">
            <v>8288.76</v>
          </cell>
          <cell r="Q70">
            <v>79579.66</v>
          </cell>
          <cell r="S70">
            <v>13739</v>
          </cell>
          <cell r="AA70">
            <v>2998</v>
          </cell>
          <cell r="AD70">
            <v>16737</v>
          </cell>
          <cell r="AE70">
            <v>508002.0600000002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743935.39</v>
          </cell>
          <cell r="E71">
            <v>10071.51</v>
          </cell>
          <cell r="F71">
            <v>12458.14</v>
          </cell>
          <cell r="G71">
            <v>11056.41</v>
          </cell>
          <cell r="H71">
            <v>12514.7</v>
          </cell>
          <cell r="I71">
            <v>11970.22</v>
          </cell>
          <cell r="J71">
            <v>13362.35</v>
          </cell>
          <cell r="K71">
            <v>12661.42</v>
          </cell>
          <cell r="L71">
            <v>10694.75</v>
          </cell>
          <cell r="M71">
            <v>15297.03</v>
          </cell>
          <cell r="N71">
            <v>13691.48</v>
          </cell>
          <cell r="O71">
            <v>22120.43</v>
          </cell>
          <cell r="P71">
            <v>18351.33</v>
          </cell>
          <cell r="Q71">
            <v>164249.77000000002</v>
          </cell>
          <cell r="R71">
            <v>13200</v>
          </cell>
          <cell r="T71">
            <v>4573</v>
          </cell>
          <cell r="W71">
            <v>3260</v>
          </cell>
          <cell r="Z71">
            <v>2597</v>
          </cell>
          <cell r="AA71">
            <v>2969</v>
          </cell>
          <cell r="AC71">
            <v>3081.44</v>
          </cell>
          <cell r="AD71">
            <v>29680.44</v>
          </cell>
          <cell r="AE71">
            <v>878504.7200000001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400113.82999999984</v>
          </cell>
          <cell r="E72">
            <v>6989.47</v>
          </cell>
          <cell r="F72">
            <v>7469.01</v>
          </cell>
          <cell r="G72">
            <v>8870.83</v>
          </cell>
          <cell r="H72">
            <v>6742.150000000001</v>
          </cell>
          <cell r="I72">
            <v>8606.27</v>
          </cell>
          <cell r="J72">
            <v>8524.17</v>
          </cell>
          <cell r="K72">
            <v>7581.46</v>
          </cell>
          <cell r="L72">
            <v>7889.67</v>
          </cell>
          <cell r="M72">
            <v>10267.81</v>
          </cell>
          <cell r="N72">
            <v>12609.78</v>
          </cell>
          <cell r="O72">
            <v>7035.37</v>
          </cell>
          <cell r="P72">
            <v>12630.800000000001</v>
          </cell>
          <cell r="Q72">
            <v>105216.79</v>
          </cell>
          <cell r="Z72">
            <v>9306</v>
          </cell>
          <cell r="AB72">
            <v>882</v>
          </cell>
          <cell r="AC72">
            <v>5638</v>
          </cell>
          <cell r="AD72">
            <v>15826</v>
          </cell>
          <cell r="AE72">
            <v>489504.6199999998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521064.74</v>
          </cell>
          <cell r="E73">
            <v>7085.57</v>
          </cell>
          <cell r="F73">
            <v>8913.17</v>
          </cell>
          <cell r="G73">
            <v>7893.28</v>
          </cell>
          <cell r="H73">
            <v>8094.41</v>
          </cell>
          <cell r="I73">
            <v>9335.2</v>
          </cell>
          <cell r="J73">
            <v>8687.35</v>
          </cell>
          <cell r="K73">
            <v>9611.72</v>
          </cell>
          <cell r="L73">
            <v>7967.320000000001</v>
          </cell>
          <cell r="M73">
            <v>8577.210000000001</v>
          </cell>
          <cell r="N73">
            <v>9793.07</v>
          </cell>
          <cell r="O73">
            <v>8585.56</v>
          </cell>
          <cell r="P73">
            <v>12863.94</v>
          </cell>
          <cell r="Q73">
            <v>107407.80000000002</v>
          </cell>
          <cell r="T73">
            <v>3669</v>
          </cell>
          <cell r="U73">
            <v>2400</v>
          </cell>
          <cell r="V73">
            <v>1200</v>
          </cell>
          <cell r="W73">
            <v>1200</v>
          </cell>
          <cell r="X73">
            <v>1683</v>
          </cell>
          <cell r="Z73">
            <v>9306</v>
          </cell>
          <cell r="AD73">
            <v>19458</v>
          </cell>
          <cell r="AE73">
            <v>609014.54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447572.20000000007</v>
          </cell>
          <cell r="E74">
            <v>9032.74</v>
          </cell>
          <cell r="F74">
            <v>10672.880000000001</v>
          </cell>
          <cell r="G74">
            <v>13082.77</v>
          </cell>
          <cell r="H74">
            <v>10378.62</v>
          </cell>
          <cell r="I74">
            <v>11247.02</v>
          </cell>
          <cell r="J74">
            <v>11869.06</v>
          </cell>
          <cell r="K74">
            <v>10835.73</v>
          </cell>
          <cell r="L74">
            <v>10656.66</v>
          </cell>
          <cell r="M74">
            <v>12950.68</v>
          </cell>
          <cell r="N74">
            <v>14082.61</v>
          </cell>
          <cell r="O74">
            <v>10097.92</v>
          </cell>
          <cell r="P74">
            <v>12798.26</v>
          </cell>
          <cell r="Q74">
            <v>137704.95</v>
          </cell>
          <cell r="T74">
            <v>2613</v>
          </cell>
          <cell r="W74">
            <v>25592</v>
          </cell>
          <cell r="X74">
            <v>15414</v>
          </cell>
          <cell r="Y74">
            <v>3297</v>
          </cell>
          <cell r="Z74">
            <v>2830</v>
          </cell>
          <cell r="AB74">
            <v>1034</v>
          </cell>
          <cell r="AC74">
            <v>3886</v>
          </cell>
          <cell r="AD74">
            <v>54666</v>
          </cell>
          <cell r="AE74">
            <v>530611.1500000001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176176.91999999998</v>
          </cell>
          <cell r="E75">
            <v>5123.45</v>
          </cell>
          <cell r="F75">
            <v>7342.08</v>
          </cell>
          <cell r="G75">
            <v>9214.35</v>
          </cell>
          <cell r="H75">
            <v>9315.87</v>
          </cell>
          <cell r="I75">
            <v>6668.6900000000005</v>
          </cell>
          <cell r="J75">
            <v>6092.41</v>
          </cell>
          <cell r="K75">
            <v>6912.58</v>
          </cell>
          <cell r="L75">
            <v>6662.64</v>
          </cell>
          <cell r="M75">
            <v>7063.2</v>
          </cell>
          <cell r="N75">
            <v>7882.88</v>
          </cell>
          <cell r="O75">
            <v>6590.4400000000005</v>
          </cell>
          <cell r="P75">
            <v>8365.1</v>
          </cell>
          <cell r="Q75">
            <v>87233.69000000002</v>
          </cell>
          <cell r="AD75">
            <v>0</v>
          </cell>
          <cell r="AE75">
            <v>263410.61</v>
          </cell>
        </row>
        <row r="76">
          <cell r="A76">
            <v>1915</v>
          </cell>
          <cell r="B76" t="str">
            <v>ул.Парковая д. 6</v>
          </cell>
          <cell r="C76">
            <v>1240.54</v>
          </cell>
          <cell r="D76">
            <v>-44243</v>
          </cell>
          <cell r="E76">
            <v>2771.83</v>
          </cell>
          <cell r="F76">
            <v>3076.78</v>
          </cell>
          <cell r="G76">
            <v>3416.89</v>
          </cell>
          <cell r="H76">
            <v>2914.91</v>
          </cell>
          <cell r="I76">
            <v>3001.81</v>
          </cell>
          <cell r="J76">
            <v>2560.08</v>
          </cell>
          <cell r="K76">
            <v>3152.1800000000003</v>
          </cell>
          <cell r="L76">
            <v>3012.01</v>
          </cell>
          <cell r="M76">
            <v>3094.66</v>
          </cell>
          <cell r="N76">
            <v>3166.66</v>
          </cell>
          <cell r="O76">
            <v>3362.05</v>
          </cell>
          <cell r="P76">
            <v>3678.06</v>
          </cell>
          <cell r="Q76">
            <v>37207.92</v>
          </cell>
          <cell r="S76">
            <v>1980</v>
          </cell>
          <cell r="AA76">
            <v>639</v>
          </cell>
          <cell r="AC76">
            <v>3655</v>
          </cell>
          <cell r="AD76">
            <v>6274</v>
          </cell>
          <cell r="AE76">
            <v>-13309.080000000002</v>
          </cell>
        </row>
        <row r="77">
          <cell r="A77">
            <v>2061</v>
          </cell>
          <cell r="B77" t="str">
            <v>ул.Парковая д.7</v>
          </cell>
          <cell r="C77">
            <v>2728.8</v>
          </cell>
          <cell r="D77">
            <v>409698.36</v>
          </cell>
          <cell r="E77">
            <v>5316.99</v>
          </cell>
          <cell r="F77">
            <v>6962.54</v>
          </cell>
          <cell r="G77">
            <v>6625.39</v>
          </cell>
          <cell r="H77">
            <v>7241.66</v>
          </cell>
          <cell r="I77">
            <v>7406.95</v>
          </cell>
          <cell r="J77">
            <v>7244.9400000000005</v>
          </cell>
          <cell r="K77">
            <v>7890.5</v>
          </cell>
          <cell r="L77">
            <v>6103.4800000000005</v>
          </cell>
          <cell r="M77">
            <v>8492.79</v>
          </cell>
          <cell r="N77">
            <v>8892.26</v>
          </cell>
          <cell r="O77">
            <v>6971.02</v>
          </cell>
          <cell r="P77">
            <v>8533.31</v>
          </cell>
          <cell r="Q77">
            <v>87681.83</v>
          </cell>
          <cell r="X77">
            <v>1015</v>
          </cell>
          <cell r="Z77">
            <v>8625</v>
          </cell>
          <cell r="AB77">
            <v>4378</v>
          </cell>
          <cell r="AD77">
            <v>14018</v>
          </cell>
          <cell r="AE77">
            <v>483362.19</v>
          </cell>
        </row>
        <row r="78">
          <cell r="A78">
            <v>2062</v>
          </cell>
          <cell r="B78" t="str">
            <v>ул.Парковая д.8</v>
          </cell>
          <cell r="C78">
            <v>1283.9</v>
          </cell>
          <cell r="D78">
            <v>0</v>
          </cell>
          <cell r="M78">
            <v>246.82</v>
          </cell>
          <cell r="N78">
            <v>2944.51</v>
          </cell>
          <cell r="O78">
            <v>3417.53</v>
          </cell>
          <cell r="P78">
            <v>4082.54</v>
          </cell>
          <cell r="Q78">
            <v>10691.400000000001</v>
          </cell>
          <cell r="Z78">
            <v>1523</v>
          </cell>
          <cell r="AC78">
            <v>3655</v>
          </cell>
          <cell r="AD78">
            <v>5178</v>
          </cell>
          <cell r="AE78">
            <v>5513.4000000000015</v>
          </cell>
        </row>
        <row r="79">
          <cell r="A79">
            <v>2126</v>
          </cell>
          <cell r="B79" t="str">
            <v>ул.Резиновая д.10/9</v>
          </cell>
          <cell r="C79">
            <v>806.52</v>
          </cell>
          <cell r="D79">
            <v>57184.53</v>
          </cell>
          <cell r="E79">
            <v>1814.64</v>
          </cell>
          <cell r="F79">
            <v>2022.96</v>
          </cell>
          <cell r="G79">
            <v>1512.56</v>
          </cell>
          <cell r="H79">
            <v>1824.43</v>
          </cell>
          <cell r="I79">
            <v>1820.15</v>
          </cell>
          <cell r="J79">
            <v>1917.25</v>
          </cell>
          <cell r="K79">
            <v>2262.51</v>
          </cell>
          <cell r="L79">
            <v>1381.44</v>
          </cell>
          <cell r="M79">
            <v>2886.33</v>
          </cell>
          <cell r="N79">
            <v>2603.04</v>
          </cell>
          <cell r="O79">
            <v>1522.47</v>
          </cell>
          <cell r="P79">
            <v>3372.9900000000002</v>
          </cell>
          <cell r="Q79">
            <v>24940.770000000004</v>
          </cell>
          <cell r="U79">
            <v>7525</v>
          </cell>
          <cell r="AD79">
            <v>7525</v>
          </cell>
          <cell r="AE79">
            <v>74600.3</v>
          </cell>
        </row>
        <row r="80">
          <cell r="A80">
            <v>707</v>
          </cell>
          <cell r="B80" t="str">
            <v>ул.Харьковская д.22</v>
          </cell>
          <cell r="C80">
            <v>18825.56</v>
          </cell>
          <cell r="D80">
            <v>730390.3000000003</v>
          </cell>
          <cell r="E80">
            <v>45820.24</v>
          </cell>
          <cell r="F80">
            <v>45301.5</v>
          </cell>
          <cell r="G80">
            <v>51394.91</v>
          </cell>
          <cell r="H80">
            <v>54013.3</v>
          </cell>
          <cell r="I80">
            <v>52645.1</v>
          </cell>
          <cell r="J80">
            <v>54395.12</v>
          </cell>
          <cell r="K80">
            <v>54131.6</v>
          </cell>
          <cell r="L80">
            <v>45670.31</v>
          </cell>
          <cell r="M80">
            <v>52949.05</v>
          </cell>
          <cell r="N80">
            <v>60498.15</v>
          </cell>
          <cell r="O80">
            <v>54205.21</v>
          </cell>
          <cell r="P80">
            <v>64035.83</v>
          </cell>
          <cell r="Q80">
            <v>635060.32</v>
          </cell>
          <cell r="R80">
            <v>2464</v>
          </cell>
          <cell r="T80">
            <v>10380</v>
          </cell>
          <cell r="U80">
            <v>4550</v>
          </cell>
          <cell r="V80">
            <v>1624</v>
          </cell>
          <cell r="W80">
            <v>4941</v>
          </cell>
          <cell r="X80">
            <v>22552.6</v>
          </cell>
          <cell r="Z80">
            <v>7744</v>
          </cell>
          <cell r="AA80">
            <v>85476</v>
          </cell>
          <cell r="AB80">
            <v>29595.6</v>
          </cell>
          <cell r="AC80">
            <v>40263</v>
          </cell>
          <cell r="AD80">
            <v>209590.2</v>
          </cell>
          <cell r="AE80">
            <v>1155860.4200000002</v>
          </cell>
        </row>
        <row r="81">
          <cell r="A81">
            <v>2094</v>
          </cell>
          <cell r="B81" t="str">
            <v>ул.Черняховского д.1</v>
          </cell>
          <cell r="C81">
            <v>479.7</v>
          </cell>
          <cell r="D81">
            <v>22987.370000000003</v>
          </cell>
          <cell r="E81">
            <v>1103.8</v>
          </cell>
          <cell r="F81">
            <v>1279.75</v>
          </cell>
          <cell r="G81">
            <v>2592.48</v>
          </cell>
          <cell r="H81">
            <v>797.91</v>
          </cell>
          <cell r="I81">
            <v>1257.54</v>
          </cell>
          <cell r="J81">
            <v>898.27</v>
          </cell>
          <cell r="K81">
            <v>1242.15</v>
          </cell>
          <cell r="L81">
            <v>880.4200000000001</v>
          </cell>
          <cell r="M81">
            <v>1083.17</v>
          </cell>
          <cell r="N81">
            <v>846.14</v>
          </cell>
          <cell r="O81">
            <v>1082.6200000000001</v>
          </cell>
          <cell r="P81">
            <v>1342.8600000000001</v>
          </cell>
          <cell r="Q81">
            <v>14407.11</v>
          </cell>
          <cell r="AA81">
            <v>14768</v>
          </cell>
          <cell r="AD81">
            <v>14768</v>
          </cell>
          <cell r="AE81">
            <v>22626.480000000003</v>
          </cell>
        </row>
        <row r="82">
          <cell r="A82">
            <v>7721</v>
          </cell>
          <cell r="B82" t="str">
            <v>ул.Черняховского д.16</v>
          </cell>
          <cell r="C82">
            <v>4317.2</v>
          </cell>
          <cell r="D82">
            <v>327472.08999999985</v>
          </cell>
          <cell r="E82">
            <v>7664.28</v>
          </cell>
          <cell r="F82">
            <v>10488.77</v>
          </cell>
          <cell r="G82">
            <v>10499.6</v>
          </cell>
          <cell r="H82">
            <v>11512.41</v>
          </cell>
          <cell r="I82">
            <v>14842.82</v>
          </cell>
          <cell r="J82">
            <v>15136.61</v>
          </cell>
          <cell r="K82">
            <v>12483.83</v>
          </cell>
          <cell r="L82">
            <v>8970.89</v>
          </cell>
          <cell r="M82">
            <v>12325.12</v>
          </cell>
          <cell r="N82">
            <v>17741.46</v>
          </cell>
          <cell r="O82">
            <v>10685.98</v>
          </cell>
          <cell r="P82">
            <v>14353.93</v>
          </cell>
          <cell r="Q82">
            <v>146705.69999999998</v>
          </cell>
          <cell r="R82">
            <v>3002</v>
          </cell>
          <cell r="X82">
            <v>6573</v>
          </cell>
          <cell r="Y82">
            <v>16450</v>
          </cell>
          <cell r="AD82">
            <v>26025</v>
          </cell>
          <cell r="AE82">
            <v>448152.7899999998</v>
          </cell>
        </row>
        <row r="83">
          <cell r="A83">
            <v>2102</v>
          </cell>
          <cell r="B83" t="str">
            <v>ул.Черняховского д.18А</v>
          </cell>
          <cell r="C83">
            <v>15738.4</v>
          </cell>
          <cell r="D83">
            <v>-356292.6600000001</v>
          </cell>
          <cell r="E83">
            <v>32986.3</v>
          </cell>
          <cell r="F83">
            <v>43297.53</v>
          </cell>
          <cell r="G83">
            <v>42353.43</v>
          </cell>
          <cell r="H83">
            <v>38009.4</v>
          </cell>
          <cell r="I83">
            <v>46872.16</v>
          </cell>
          <cell r="J83">
            <v>46446.78</v>
          </cell>
          <cell r="K83">
            <v>46139.63</v>
          </cell>
          <cell r="L83">
            <v>40840.1</v>
          </cell>
          <cell r="M83">
            <v>44095.15</v>
          </cell>
          <cell r="N83">
            <v>45795.36</v>
          </cell>
          <cell r="O83">
            <v>44926.18</v>
          </cell>
          <cell r="P83">
            <v>53167.43</v>
          </cell>
          <cell r="Q83">
            <v>524929.45</v>
          </cell>
          <cell r="R83">
            <v>15685</v>
          </cell>
          <cell r="S83">
            <v>89639</v>
          </cell>
          <cell r="T83">
            <v>26771</v>
          </cell>
          <cell r="U83">
            <v>14929</v>
          </cell>
          <cell r="V83">
            <v>44626</v>
          </cell>
          <cell r="W83">
            <v>9859</v>
          </cell>
          <cell r="X83">
            <v>37294</v>
          </cell>
          <cell r="Y83">
            <v>2560</v>
          </cell>
          <cell r="Z83">
            <v>27128</v>
          </cell>
          <cell r="AA83">
            <v>66526</v>
          </cell>
          <cell r="AB83">
            <v>16553</v>
          </cell>
          <cell r="AC83">
            <v>16799</v>
          </cell>
          <cell r="AD83">
            <v>368369</v>
          </cell>
          <cell r="AE83">
            <v>-199732.21000000014</v>
          </cell>
        </row>
        <row r="84">
          <cell r="A84">
            <v>2104</v>
          </cell>
          <cell r="B84" t="str">
            <v>ул.Черняховского д.20</v>
          </cell>
          <cell r="C84">
            <v>2678.94</v>
          </cell>
          <cell r="D84">
            <v>416136.19</v>
          </cell>
          <cell r="E84">
            <v>5073.24</v>
          </cell>
          <cell r="F84">
            <v>6363.74</v>
          </cell>
          <cell r="G84">
            <v>5692.74</v>
          </cell>
          <cell r="H84">
            <v>5964.81</v>
          </cell>
          <cell r="I84">
            <v>7158.29</v>
          </cell>
          <cell r="J84">
            <v>8072.17</v>
          </cell>
          <cell r="K84">
            <v>6291.2</v>
          </cell>
          <cell r="L84">
            <v>6674</v>
          </cell>
          <cell r="M84">
            <v>7920.31</v>
          </cell>
          <cell r="N84">
            <v>6545.8</v>
          </cell>
          <cell r="O84">
            <v>8437.37</v>
          </cell>
          <cell r="P84">
            <v>7711.96</v>
          </cell>
          <cell r="Q84">
            <v>81905.63</v>
          </cell>
          <cell r="W84">
            <v>4214</v>
          </cell>
          <cell r="X84">
            <v>2286</v>
          </cell>
          <cell r="Z84">
            <v>4300</v>
          </cell>
          <cell r="AA84">
            <v>3383</v>
          </cell>
          <cell r="AB84">
            <v>2975</v>
          </cell>
          <cell r="AD84">
            <v>17158</v>
          </cell>
          <cell r="AE84">
            <v>480883.82</v>
          </cell>
        </row>
        <row r="85">
          <cell r="A85">
            <v>2105</v>
          </cell>
          <cell r="B85" t="str">
            <v>ул.Черняховского д.21</v>
          </cell>
          <cell r="C85">
            <v>378.9</v>
          </cell>
          <cell r="D85">
            <v>18534.339999999986</v>
          </cell>
          <cell r="E85">
            <v>838.39</v>
          </cell>
          <cell r="F85">
            <v>838.39</v>
          </cell>
          <cell r="G85">
            <v>838.39</v>
          </cell>
          <cell r="H85">
            <v>821.23</v>
          </cell>
          <cell r="I85">
            <v>906.91</v>
          </cell>
          <cell r="J85">
            <v>953.47</v>
          </cell>
          <cell r="K85">
            <v>921.61</v>
          </cell>
          <cell r="L85">
            <v>921.61</v>
          </cell>
          <cell r="M85">
            <v>921.61</v>
          </cell>
          <cell r="N85">
            <v>1091.24</v>
          </cell>
          <cell r="O85">
            <v>921.61</v>
          </cell>
          <cell r="P85">
            <v>921.61</v>
          </cell>
          <cell r="Q85">
            <v>10896.070000000002</v>
          </cell>
          <cell r="Y85">
            <v>6916</v>
          </cell>
          <cell r="AD85">
            <v>6916</v>
          </cell>
          <cell r="AE85">
            <v>22514.40999999999</v>
          </cell>
        </row>
        <row r="86">
          <cell r="A86">
            <v>2108</v>
          </cell>
          <cell r="B86" t="str">
            <v>ул.Черняховского д.24</v>
          </cell>
          <cell r="C86">
            <v>3052.3</v>
          </cell>
          <cell r="D86">
            <v>2634.689999999944</v>
          </cell>
          <cell r="E86">
            <v>6377.650000000001</v>
          </cell>
          <cell r="F86">
            <v>8583.06</v>
          </cell>
          <cell r="G86">
            <v>7876.8</v>
          </cell>
          <cell r="H86">
            <v>8544.26</v>
          </cell>
          <cell r="I86">
            <v>8088.81</v>
          </cell>
          <cell r="J86">
            <v>8812.15</v>
          </cell>
          <cell r="K86">
            <v>7659.6</v>
          </cell>
          <cell r="L86">
            <v>9445.91</v>
          </cell>
          <cell r="M86">
            <v>8796.64</v>
          </cell>
          <cell r="N86">
            <v>11364.73</v>
          </cell>
          <cell r="O86">
            <v>8313.4</v>
          </cell>
          <cell r="P86">
            <v>8633.3</v>
          </cell>
          <cell r="Q86">
            <v>102496.30999999998</v>
          </cell>
          <cell r="T86">
            <v>9335</v>
          </cell>
          <cell r="W86">
            <v>45957</v>
          </cell>
          <cell r="Y86">
            <v>930.2</v>
          </cell>
          <cell r="Z86">
            <v>1688</v>
          </cell>
          <cell r="AA86">
            <v>9659</v>
          </cell>
          <cell r="AB86">
            <v>7097</v>
          </cell>
          <cell r="AD86">
            <v>74666.2</v>
          </cell>
          <cell r="AE86">
            <v>30464.79999999993</v>
          </cell>
        </row>
        <row r="87">
          <cell r="A87">
            <v>2110</v>
          </cell>
          <cell r="B87" t="str">
            <v>ул.Черняховского д.27</v>
          </cell>
          <cell r="C87">
            <v>3219.41</v>
          </cell>
          <cell r="D87">
            <v>257132.95</v>
          </cell>
          <cell r="E87">
            <v>7247.7300000000005</v>
          </cell>
          <cell r="F87">
            <v>7844.21</v>
          </cell>
          <cell r="G87">
            <v>8767.25</v>
          </cell>
          <cell r="H87">
            <v>8145.55</v>
          </cell>
          <cell r="I87">
            <v>7556.39</v>
          </cell>
          <cell r="J87">
            <v>9123.49</v>
          </cell>
          <cell r="K87">
            <v>9751.97</v>
          </cell>
          <cell r="L87">
            <v>7612.96</v>
          </cell>
          <cell r="M87">
            <v>11174.57</v>
          </cell>
          <cell r="N87">
            <v>9164.9</v>
          </cell>
          <cell r="O87">
            <v>7219.39</v>
          </cell>
          <cell r="P87">
            <v>10432.94</v>
          </cell>
          <cell r="Q87">
            <v>104041.34999999999</v>
          </cell>
          <cell r="Z87">
            <v>135000</v>
          </cell>
          <cell r="AA87">
            <v>2135</v>
          </cell>
          <cell r="AB87">
            <v>35000</v>
          </cell>
          <cell r="AD87">
            <v>172135</v>
          </cell>
          <cell r="AE87">
            <v>189039.3</v>
          </cell>
        </row>
        <row r="88">
          <cell r="A88">
            <v>2111</v>
          </cell>
          <cell r="B88" t="str">
            <v>ул.Черняховского д.28</v>
          </cell>
          <cell r="C88">
            <v>3936.9</v>
          </cell>
          <cell r="D88">
            <v>437454.79999999993</v>
          </cell>
          <cell r="E88">
            <v>8463.68</v>
          </cell>
          <cell r="F88">
            <v>11075.59</v>
          </cell>
          <cell r="G88">
            <v>10517.1</v>
          </cell>
          <cell r="H88">
            <v>9669.76</v>
          </cell>
          <cell r="I88">
            <v>9755.34</v>
          </cell>
          <cell r="J88">
            <v>11035.02</v>
          </cell>
          <cell r="K88">
            <v>10930.37</v>
          </cell>
          <cell r="L88">
            <v>8274.69</v>
          </cell>
          <cell r="M88">
            <v>13530.470000000001</v>
          </cell>
          <cell r="N88">
            <v>11861.97</v>
          </cell>
          <cell r="O88">
            <v>9897.210000000001</v>
          </cell>
          <cell r="P88">
            <v>11296.86</v>
          </cell>
          <cell r="Q88">
            <v>126308.06000000001</v>
          </cell>
          <cell r="T88">
            <v>9331</v>
          </cell>
          <cell r="V88">
            <v>1634</v>
          </cell>
          <cell r="W88">
            <v>1609</v>
          </cell>
          <cell r="Y88">
            <v>9802</v>
          </cell>
          <cell r="AD88">
            <v>22376</v>
          </cell>
          <cell r="AE88">
            <v>541386.86</v>
          </cell>
        </row>
        <row r="89">
          <cell r="A89">
            <v>2112</v>
          </cell>
          <cell r="B89" t="str">
            <v>ул.Черняховского д.29</v>
          </cell>
          <cell r="C89">
            <v>9494.7</v>
          </cell>
          <cell r="D89">
            <v>786434.4200000002</v>
          </cell>
          <cell r="E89">
            <v>24372.18</v>
          </cell>
          <cell r="F89">
            <v>24880.64</v>
          </cell>
          <cell r="G89">
            <v>25070.850000000002</v>
          </cell>
          <cell r="H89">
            <v>25413.45</v>
          </cell>
          <cell r="I89">
            <v>27853.23</v>
          </cell>
          <cell r="J89">
            <v>25661.190000000002</v>
          </cell>
          <cell r="K89">
            <v>28139.83</v>
          </cell>
          <cell r="L89">
            <v>24510.190000000002</v>
          </cell>
          <cell r="M89">
            <v>27888.45</v>
          </cell>
          <cell r="N89">
            <v>29197.43</v>
          </cell>
          <cell r="O89">
            <v>26382.07</v>
          </cell>
          <cell r="P89">
            <v>30821.62</v>
          </cell>
          <cell r="Q89">
            <v>320191.13</v>
          </cell>
          <cell r="R89">
            <v>5053</v>
          </cell>
          <cell r="S89">
            <v>15737</v>
          </cell>
          <cell r="T89">
            <v>160669</v>
          </cell>
          <cell r="V89">
            <v>52849</v>
          </cell>
          <cell r="W89">
            <v>30135</v>
          </cell>
          <cell r="X89">
            <v>11380.4</v>
          </cell>
          <cell r="Y89">
            <v>5735</v>
          </cell>
          <cell r="AA89">
            <v>1490</v>
          </cell>
          <cell r="AB89">
            <v>14040</v>
          </cell>
          <cell r="AC89">
            <v>7077</v>
          </cell>
          <cell r="AD89">
            <v>304165.4</v>
          </cell>
          <cell r="AE89">
            <v>802460.1500000003</v>
          </cell>
        </row>
        <row r="90">
          <cell r="A90">
            <v>2095</v>
          </cell>
          <cell r="B90" t="str">
            <v>ул.Черняховского д.3</v>
          </cell>
          <cell r="C90">
            <v>407.7</v>
          </cell>
          <cell r="D90">
            <v>63259.92</v>
          </cell>
          <cell r="E90">
            <v>785.84</v>
          </cell>
          <cell r="F90">
            <v>649.92</v>
          </cell>
          <cell r="G90">
            <v>639.76</v>
          </cell>
          <cell r="H90">
            <v>640.38</v>
          </cell>
          <cell r="I90">
            <v>506.59000000000003</v>
          </cell>
          <cell r="J90">
            <v>4389.92</v>
          </cell>
          <cell r="K90">
            <v>668.45</v>
          </cell>
          <cell r="L90">
            <v>934.45</v>
          </cell>
          <cell r="M90">
            <v>1191.48</v>
          </cell>
          <cell r="N90">
            <v>820.73</v>
          </cell>
          <cell r="O90">
            <v>722.72</v>
          </cell>
          <cell r="P90">
            <v>1044.39</v>
          </cell>
          <cell r="Q90">
            <v>12994.63</v>
          </cell>
          <cell r="S90">
            <v>30000</v>
          </cell>
          <cell r="AD90">
            <v>30000</v>
          </cell>
          <cell r="AE90">
            <v>46254.55</v>
          </cell>
        </row>
        <row r="91">
          <cell r="A91">
            <v>7723</v>
          </cell>
          <cell r="B91" t="str">
            <v>ул.Черняховского д.30</v>
          </cell>
          <cell r="C91">
            <v>5646.1</v>
          </cell>
          <cell r="D91">
            <v>300434.1399999999</v>
          </cell>
          <cell r="E91">
            <v>12033.32</v>
          </cell>
          <cell r="F91">
            <v>15408.42</v>
          </cell>
          <cell r="G91">
            <v>15090.630000000001</v>
          </cell>
          <cell r="H91">
            <v>15330.28</v>
          </cell>
          <cell r="I91">
            <v>15842.050000000001</v>
          </cell>
          <cell r="J91">
            <v>15383.960000000001</v>
          </cell>
          <cell r="K91">
            <v>16477</v>
          </cell>
          <cell r="L91">
            <v>15049.880000000001</v>
          </cell>
          <cell r="M91">
            <v>16037.48</v>
          </cell>
          <cell r="N91">
            <v>16923.55</v>
          </cell>
          <cell r="O91">
            <v>15947.210000000001</v>
          </cell>
          <cell r="P91">
            <v>18776.88</v>
          </cell>
          <cell r="Q91">
            <v>188300.66</v>
          </cell>
          <cell r="R91">
            <v>28546</v>
          </cell>
          <cell r="S91">
            <v>14973</v>
          </cell>
          <cell r="T91">
            <v>2244</v>
          </cell>
          <cell r="V91">
            <v>16247</v>
          </cell>
          <cell r="X91">
            <v>57885</v>
          </cell>
          <cell r="Z91">
            <v>11843</v>
          </cell>
          <cell r="AA91">
            <v>4929</v>
          </cell>
          <cell r="AB91">
            <v>27669</v>
          </cell>
          <cell r="AC91">
            <v>74083</v>
          </cell>
          <cell r="AD91">
            <v>238419</v>
          </cell>
          <cell r="AE91">
            <v>250315.79999999993</v>
          </cell>
        </row>
        <row r="92">
          <cell r="A92">
            <v>2116</v>
          </cell>
          <cell r="B92" t="str">
            <v>ул.Черняховского д.33</v>
          </cell>
          <cell r="C92">
            <v>11424.5</v>
          </cell>
          <cell r="D92">
            <v>347371.79000000004</v>
          </cell>
          <cell r="E92">
            <v>25283.510000000002</v>
          </cell>
          <cell r="F92">
            <v>29683.010000000002</v>
          </cell>
          <cell r="G92">
            <v>31051.49</v>
          </cell>
          <cell r="H92">
            <v>27367.18</v>
          </cell>
          <cell r="I92">
            <v>33215.28</v>
          </cell>
          <cell r="J92">
            <v>32996</v>
          </cell>
          <cell r="K92">
            <v>35202.18</v>
          </cell>
          <cell r="L92">
            <v>27942.34</v>
          </cell>
          <cell r="M92">
            <v>37005.64</v>
          </cell>
          <cell r="N92">
            <v>34065.65</v>
          </cell>
          <cell r="O92">
            <v>28565.55</v>
          </cell>
          <cell r="P92">
            <v>36248.55</v>
          </cell>
          <cell r="Q92">
            <v>378626.38</v>
          </cell>
          <cell r="S92">
            <v>29946</v>
          </cell>
          <cell r="T92">
            <v>26440</v>
          </cell>
          <cell r="W92">
            <v>3055</v>
          </cell>
          <cell r="X92">
            <v>9221</v>
          </cell>
          <cell r="AA92">
            <v>8242</v>
          </cell>
          <cell r="AB92">
            <v>497158</v>
          </cell>
          <cell r="AC92">
            <v>6838</v>
          </cell>
          <cell r="AD92">
            <v>580900</v>
          </cell>
          <cell r="AE92">
            <v>145098.17000000004</v>
          </cell>
        </row>
        <row r="93">
          <cell r="A93">
            <v>2117</v>
          </cell>
          <cell r="B93" t="str">
            <v>ул.Черняховского д.38</v>
          </cell>
          <cell r="C93">
            <v>1587.3</v>
          </cell>
          <cell r="D93">
            <v>86148.81</v>
          </cell>
          <cell r="E93">
            <v>3903.46</v>
          </cell>
          <cell r="F93">
            <v>4750.52</v>
          </cell>
          <cell r="G93">
            <v>8075.4800000000005</v>
          </cell>
          <cell r="H93">
            <v>1931.2</v>
          </cell>
          <cell r="I93">
            <v>4288.85</v>
          </cell>
          <cell r="J93">
            <v>4665</v>
          </cell>
          <cell r="K93">
            <v>4646.09</v>
          </cell>
          <cell r="L93">
            <v>3285.14</v>
          </cell>
          <cell r="M93">
            <v>4829.150000000001</v>
          </cell>
          <cell r="N93">
            <v>5108.57</v>
          </cell>
          <cell r="O93">
            <v>5218.55</v>
          </cell>
          <cell r="P93">
            <v>4873.74</v>
          </cell>
          <cell r="Q93">
            <v>55575.75000000001</v>
          </cell>
          <cell r="T93">
            <v>28570</v>
          </cell>
          <cell r="V93">
            <v>10724</v>
          </cell>
          <cell r="W93">
            <v>10585</v>
          </cell>
          <cell r="AC93">
            <v>1798</v>
          </cell>
          <cell r="AD93">
            <v>51677</v>
          </cell>
          <cell r="AE93">
            <v>90047.56</v>
          </cell>
        </row>
        <row r="94">
          <cell r="A94">
            <v>2118</v>
          </cell>
          <cell r="B94" t="str">
            <v>ул.Черняховского д.50</v>
          </cell>
          <cell r="C94">
            <v>9530.2</v>
          </cell>
          <cell r="D94">
            <v>923702.67</v>
          </cell>
          <cell r="E94">
            <v>20042.600000000002</v>
          </cell>
          <cell r="F94">
            <v>26911.7</v>
          </cell>
          <cell r="G94">
            <v>24575.98</v>
          </cell>
          <cell r="H94">
            <v>23220.5</v>
          </cell>
          <cell r="I94">
            <v>27307.08</v>
          </cell>
          <cell r="J94">
            <v>26278.28</v>
          </cell>
          <cell r="K94">
            <v>26160.93</v>
          </cell>
          <cell r="L94">
            <v>22259.48</v>
          </cell>
          <cell r="M94">
            <v>26802.09</v>
          </cell>
          <cell r="N94">
            <v>29901.850000000002</v>
          </cell>
          <cell r="O94">
            <v>23989.24</v>
          </cell>
          <cell r="P94">
            <v>28507.4</v>
          </cell>
          <cell r="Q94">
            <v>305957.13000000006</v>
          </cell>
          <cell r="R94">
            <v>12568</v>
          </cell>
          <cell r="S94">
            <v>1158</v>
          </cell>
          <cell r="T94">
            <v>14948</v>
          </cell>
          <cell r="U94">
            <v>6211</v>
          </cell>
          <cell r="V94">
            <v>72556</v>
          </cell>
          <cell r="W94">
            <v>56433</v>
          </cell>
          <cell r="X94">
            <v>11794.6</v>
          </cell>
          <cell r="AA94">
            <v>39728</v>
          </cell>
          <cell r="AB94">
            <v>1495</v>
          </cell>
          <cell r="AD94">
            <v>216891.6</v>
          </cell>
          <cell r="AE94">
            <v>1012768.2000000001</v>
          </cell>
        </row>
        <row r="95">
          <cell r="A95">
            <v>2119</v>
          </cell>
          <cell r="B95" t="str">
            <v>ул.Черняховского д.52</v>
          </cell>
          <cell r="C95">
            <v>9745.09</v>
          </cell>
          <cell r="D95">
            <v>1363900.6099999999</v>
          </cell>
          <cell r="E95">
            <v>22578.54</v>
          </cell>
          <cell r="F95">
            <v>26211.75</v>
          </cell>
          <cell r="G95">
            <v>25508.190000000002</v>
          </cell>
          <cell r="H95">
            <v>25245.21</v>
          </cell>
          <cell r="I95">
            <v>30946.95</v>
          </cell>
          <cell r="J95">
            <v>27851.64</v>
          </cell>
          <cell r="K95">
            <v>26735.59</v>
          </cell>
          <cell r="L95">
            <v>25415.170000000002</v>
          </cell>
          <cell r="M95">
            <v>27142.14</v>
          </cell>
          <cell r="N95">
            <v>29663.9</v>
          </cell>
          <cell r="O95">
            <v>25057.56</v>
          </cell>
          <cell r="P95">
            <v>31665.91</v>
          </cell>
          <cell r="Q95">
            <v>324022.55</v>
          </cell>
          <cell r="U95">
            <v>36266</v>
          </cell>
          <cell r="Y95">
            <v>1220</v>
          </cell>
          <cell r="Z95">
            <v>592116</v>
          </cell>
          <cell r="AC95">
            <v>44206</v>
          </cell>
          <cell r="AD95">
            <v>673808</v>
          </cell>
          <cell r="AE95">
            <v>1014115.1599999999</v>
          </cell>
        </row>
        <row r="96">
          <cell r="A96">
            <v>2120</v>
          </cell>
          <cell r="B96" t="str">
            <v>ул.Черняховского д.54</v>
          </cell>
          <cell r="C96">
            <v>4258.2</v>
          </cell>
          <cell r="D96">
            <v>322523.88000000006</v>
          </cell>
          <cell r="E96">
            <v>9803.54</v>
          </cell>
          <cell r="F96">
            <v>11373.56</v>
          </cell>
          <cell r="G96">
            <v>11815.45</v>
          </cell>
          <cell r="H96">
            <v>10994.84</v>
          </cell>
          <cell r="I96">
            <v>11737.07</v>
          </cell>
          <cell r="J96">
            <v>11081.85</v>
          </cell>
          <cell r="K96">
            <v>11648.74</v>
          </cell>
          <cell r="L96">
            <v>13799.41</v>
          </cell>
          <cell r="M96">
            <v>12501.51</v>
          </cell>
          <cell r="N96">
            <v>11939.710000000001</v>
          </cell>
          <cell r="O96">
            <v>13055.49</v>
          </cell>
          <cell r="P96">
            <v>12777.1</v>
          </cell>
          <cell r="Q96">
            <v>142528.27000000002</v>
          </cell>
          <cell r="R96">
            <v>28610</v>
          </cell>
          <cell r="T96">
            <v>28206</v>
          </cell>
          <cell r="U96">
            <v>105775</v>
          </cell>
          <cell r="V96">
            <v>17968</v>
          </cell>
          <cell r="W96">
            <v>21330</v>
          </cell>
          <cell r="X96">
            <v>439205</v>
          </cell>
          <cell r="Z96">
            <v>6586</v>
          </cell>
          <cell r="AB96">
            <v>35000</v>
          </cell>
          <cell r="AC96">
            <v>1610</v>
          </cell>
          <cell r="AD96">
            <v>684290</v>
          </cell>
          <cell r="AE96">
            <v>-219237.84999999992</v>
          </cell>
        </row>
        <row r="97">
          <cell r="A97">
            <v>2121</v>
          </cell>
          <cell r="B97" t="str">
            <v>ул.Черняховского д.56</v>
          </cell>
          <cell r="C97">
            <v>7108</v>
          </cell>
          <cell r="D97">
            <v>356543.9</v>
          </cell>
          <cell r="E97">
            <v>16882.63</v>
          </cell>
          <cell r="F97">
            <v>19189.34</v>
          </cell>
          <cell r="G97">
            <v>18184.27</v>
          </cell>
          <cell r="H97">
            <v>18970.75</v>
          </cell>
          <cell r="I97">
            <v>22902.4</v>
          </cell>
          <cell r="J97">
            <v>18136.37</v>
          </cell>
          <cell r="K97">
            <v>20252.87</v>
          </cell>
          <cell r="L97">
            <v>17202.260000000002</v>
          </cell>
          <cell r="M97">
            <v>19522.74</v>
          </cell>
          <cell r="N97">
            <v>20985.39</v>
          </cell>
          <cell r="O97">
            <v>19403.23</v>
          </cell>
          <cell r="P97">
            <v>21231.27</v>
          </cell>
          <cell r="Q97">
            <v>232863.52000000002</v>
          </cell>
          <cell r="R97">
            <v>4172</v>
          </cell>
          <cell r="S97">
            <v>1652</v>
          </cell>
          <cell r="T97">
            <v>93739</v>
          </cell>
          <cell r="U97">
            <v>820</v>
          </cell>
          <cell r="V97">
            <v>1213</v>
          </cell>
          <cell r="X97">
            <v>11429</v>
          </cell>
          <cell r="Y97">
            <v>5723</v>
          </cell>
          <cell r="Z97">
            <v>81893</v>
          </cell>
          <cell r="AB97">
            <v>5793</v>
          </cell>
          <cell r="AC97">
            <v>9508</v>
          </cell>
          <cell r="AD97">
            <v>215942</v>
          </cell>
          <cell r="AE97">
            <v>373465.42000000004</v>
          </cell>
        </row>
        <row r="98">
          <cell r="A98">
            <v>2123</v>
          </cell>
          <cell r="B98" t="str">
            <v>ул.Черняховского д.60</v>
          </cell>
          <cell r="C98">
            <v>7894.5</v>
          </cell>
          <cell r="D98">
            <v>703218.5300000001</v>
          </cell>
          <cell r="E98">
            <v>17324.03</v>
          </cell>
          <cell r="F98">
            <v>20677.5</v>
          </cell>
          <cell r="G98">
            <v>19564.97</v>
          </cell>
          <cell r="H98">
            <v>21535.86</v>
          </cell>
          <cell r="I98">
            <v>24383.53</v>
          </cell>
          <cell r="J98">
            <v>19016.77</v>
          </cell>
          <cell r="K98">
            <v>22458.420000000002</v>
          </cell>
          <cell r="L98">
            <v>18673.4</v>
          </cell>
          <cell r="M98">
            <v>21583.47</v>
          </cell>
          <cell r="N98">
            <v>23419.170000000002</v>
          </cell>
          <cell r="O98">
            <v>19343.96</v>
          </cell>
          <cell r="P98">
            <v>25167.170000000002</v>
          </cell>
          <cell r="Q98">
            <v>253148.25000000003</v>
          </cell>
          <cell r="R98">
            <v>2846</v>
          </cell>
          <cell r="T98">
            <v>2000</v>
          </cell>
          <cell r="U98">
            <v>3798</v>
          </cell>
          <cell r="V98">
            <v>917</v>
          </cell>
          <cell r="W98">
            <v>985</v>
          </cell>
          <cell r="X98">
            <v>68064</v>
          </cell>
          <cell r="Z98">
            <v>391572</v>
          </cell>
          <cell r="AA98">
            <v>11748</v>
          </cell>
          <cell r="AB98">
            <v>721</v>
          </cell>
          <cell r="AC98">
            <v>12800</v>
          </cell>
          <cell r="AD98">
            <v>495451</v>
          </cell>
          <cell r="AE98">
            <v>460915.78000000014</v>
          </cell>
        </row>
        <row r="99">
          <cell r="A99">
            <v>2124</v>
          </cell>
          <cell r="B99" t="str">
            <v>ул.Черняховского д.62</v>
          </cell>
          <cell r="C99">
            <v>5864.29</v>
          </cell>
          <cell r="D99">
            <v>310655.85</v>
          </cell>
          <cell r="E99">
            <v>13217.18</v>
          </cell>
          <cell r="F99">
            <v>15867.75</v>
          </cell>
          <cell r="G99">
            <v>14532.9</v>
          </cell>
          <cell r="H99">
            <v>14790.25</v>
          </cell>
          <cell r="I99">
            <v>14995.31</v>
          </cell>
          <cell r="J99">
            <v>16586.760000000002</v>
          </cell>
          <cell r="K99">
            <v>16095.86</v>
          </cell>
          <cell r="L99">
            <v>13380.32</v>
          </cell>
          <cell r="M99">
            <v>14918.68</v>
          </cell>
          <cell r="N99">
            <v>15443.17</v>
          </cell>
          <cell r="O99">
            <v>16615.13</v>
          </cell>
          <cell r="P99">
            <v>17808.86</v>
          </cell>
          <cell r="Q99">
            <v>184252.16999999998</v>
          </cell>
          <cell r="S99">
            <v>14978</v>
          </cell>
          <cell r="T99">
            <v>48567</v>
          </cell>
          <cell r="W99">
            <v>48504</v>
          </cell>
          <cell r="X99">
            <v>8553</v>
          </cell>
          <cell r="Z99">
            <v>39698</v>
          </cell>
          <cell r="AB99">
            <v>6470</v>
          </cell>
          <cell r="AC99">
            <v>7972</v>
          </cell>
          <cell r="AD99">
            <v>174742</v>
          </cell>
          <cell r="AE99">
            <v>320166.01999999996</v>
          </cell>
        </row>
        <row r="100">
          <cell r="A100">
            <v>2125</v>
          </cell>
          <cell r="B100" t="str">
            <v>ул.Черняховского д.64</v>
          </cell>
          <cell r="C100">
            <v>3944.2</v>
          </cell>
          <cell r="D100">
            <v>409163.08</v>
          </cell>
          <cell r="E100">
            <v>9235.880000000001</v>
          </cell>
          <cell r="F100">
            <v>9984.57</v>
          </cell>
          <cell r="G100">
            <v>10389.89</v>
          </cell>
          <cell r="H100">
            <v>10356.050000000001</v>
          </cell>
          <cell r="I100">
            <v>10369.550000000001</v>
          </cell>
          <cell r="J100">
            <v>11679.960000000001</v>
          </cell>
          <cell r="K100">
            <v>11622.51</v>
          </cell>
          <cell r="L100">
            <v>9269.15</v>
          </cell>
          <cell r="M100">
            <v>10160.29</v>
          </cell>
          <cell r="N100">
            <v>11997.960000000001</v>
          </cell>
          <cell r="O100">
            <v>9548.81</v>
          </cell>
          <cell r="P100">
            <v>11650.04</v>
          </cell>
          <cell r="Q100">
            <v>126264.66</v>
          </cell>
          <cell r="S100">
            <v>236164</v>
          </cell>
          <cell r="T100">
            <v>65258</v>
          </cell>
          <cell r="U100">
            <v>8407</v>
          </cell>
          <cell r="W100">
            <v>76401</v>
          </cell>
          <cell r="Z100">
            <v>13331</v>
          </cell>
          <cell r="AD100">
            <v>399561</v>
          </cell>
          <cell r="AE100">
            <v>135866.74</v>
          </cell>
        </row>
        <row r="101">
          <cell r="A101">
            <v>2135</v>
          </cell>
          <cell r="B101" t="str">
            <v>ул.Черняховского д.6А</v>
          </cell>
          <cell r="C101">
            <v>580.2</v>
          </cell>
          <cell r="D101">
            <v>47598.47</v>
          </cell>
          <cell r="E101">
            <v>1064.28</v>
          </cell>
          <cell r="F101">
            <v>772.9300000000001</v>
          </cell>
          <cell r="G101">
            <v>1008.21</v>
          </cell>
          <cell r="H101">
            <v>1307.45</v>
          </cell>
          <cell r="I101">
            <v>913.91</v>
          </cell>
          <cell r="J101">
            <v>1573.63</v>
          </cell>
          <cell r="K101">
            <v>1082.6100000000001</v>
          </cell>
          <cell r="L101">
            <v>799.8000000000001</v>
          </cell>
          <cell r="M101">
            <v>1791.14</v>
          </cell>
          <cell r="N101">
            <v>669.4</v>
          </cell>
          <cell r="O101">
            <v>1608.16</v>
          </cell>
          <cell r="P101">
            <v>1314.17</v>
          </cell>
          <cell r="Q101">
            <v>13905.689999999999</v>
          </cell>
          <cell r="AD101">
            <v>0</v>
          </cell>
          <cell r="AE101">
            <v>61504.16</v>
          </cell>
        </row>
        <row r="102">
          <cell r="A102">
            <v>2127</v>
          </cell>
          <cell r="B102" t="str">
            <v>ул.Черняховского д.7А</v>
          </cell>
          <cell r="C102">
            <v>2414.6</v>
          </cell>
          <cell r="D102">
            <v>125448.75</v>
          </cell>
          <cell r="E102">
            <v>5647.13</v>
          </cell>
          <cell r="F102">
            <v>6007.84</v>
          </cell>
          <cell r="G102">
            <v>5595</v>
          </cell>
          <cell r="H102">
            <v>5964.97</v>
          </cell>
          <cell r="I102">
            <v>8276.82</v>
          </cell>
          <cell r="J102">
            <v>6657.41</v>
          </cell>
          <cell r="K102">
            <v>6594.9800000000005</v>
          </cell>
          <cell r="L102">
            <v>6221.24</v>
          </cell>
          <cell r="M102">
            <v>7626.2300000000005</v>
          </cell>
          <cell r="N102">
            <v>7173.27</v>
          </cell>
          <cell r="O102">
            <v>5863.78</v>
          </cell>
          <cell r="P102">
            <v>7067.89</v>
          </cell>
          <cell r="Q102">
            <v>78696.56</v>
          </cell>
          <cell r="S102">
            <v>5277</v>
          </cell>
          <cell r="T102">
            <v>3582</v>
          </cell>
          <cell r="V102">
            <v>13163</v>
          </cell>
          <cell r="X102">
            <v>17676</v>
          </cell>
          <cell r="Y102">
            <v>1723</v>
          </cell>
          <cell r="Z102">
            <v>5512</v>
          </cell>
          <cell r="AB102">
            <v>235306</v>
          </cell>
          <cell r="AD102">
            <v>282239</v>
          </cell>
          <cell r="AE102">
            <v>-78093.69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 topLeftCell="A1">
      <selection activeCell="E16" sqref="E16"/>
    </sheetView>
  </sheetViews>
  <sheetFormatPr defaultColWidth="9.140625" defaultRowHeight="15"/>
  <cols>
    <col min="1" max="1" width="5.140625" style="0" customWidth="1"/>
    <col min="2" max="2" width="12.7109375" style="0" customWidth="1"/>
    <col min="3" max="3" width="14.140625" style="0" bestFit="1" customWidth="1"/>
    <col min="4" max="4" width="15.8515625" style="0" customWidth="1"/>
    <col min="5" max="5" width="46.57421875" style="0" customWidth="1"/>
  </cols>
  <sheetData>
    <row r="1" spans="1:5" ht="15">
      <c r="A1" s="12">
        <v>2007</v>
      </c>
      <c r="B1" s="25"/>
      <c r="C1" s="25"/>
      <c r="D1" s="25"/>
      <c r="E1" s="25"/>
    </row>
    <row r="2" spans="1:5" ht="41.25" customHeight="1">
      <c r="A2" s="27" t="s">
        <v>26</v>
      </c>
      <c r="B2" s="28"/>
      <c r="C2" s="28"/>
      <c r="D2" s="28"/>
      <c r="E2" s="28"/>
    </row>
    <row r="3" spans="1:5" ht="36.75" customHeight="1">
      <c r="A3" s="26" t="str">
        <f>VLOOKUP(A1,'[1]2021'!$A$1:$AH$99,2,0)</f>
        <v>ул.Белгородская д.13</v>
      </c>
      <c r="B3" s="26"/>
      <c r="C3" s="26"/>
      <c r="D3" s="26"/>
      <c r="E3" s="26"/>
    </row>
    <row r="4" spans="1:5" ht="30.75" customHeight="1">
      <c r="A4" s="29" t="s">
        <v>20</v>
      </c>
      <c r="B4" s="29"/>
      <c r="C4" s="29"/>
      <c r="D4" s="29"/>
      <c r="E4" s="14" t="s">
        <v>18</v>
      </c>
    </row>
    <row r="5" spans="1:5" ht="15.75" customHeight="1">
      <c r="A5" s="30" t="s">
        <v>21</v>
      </c>
      <c r="B5" s="30"/>
      <c r="C5" s="30"/>
      <c r="D5" s="30"/>
      <c r="E5" s="15" t="s">
        <v>22</v>
      </c>
    </row>
    <row r="6" spans="1:5" ht="15" customHeight="1">
      <c r="A6" s="22" t="s">
        <v>17</v>
      </c>
      <c r="B6" s="22"/>
      <c r="C6" s="22"/>
      <c r="D6" s="22"/>
      <c r="E6" s="16">
        <f>VLOOKUP(A1,'[1]2021'!$A$1:$AH$101,3,0)</f>
        <v>2504.9</v>
      </c>
    </row>
    <row r="7" spans="1:5" ht="33" customHeight="1">
      <c r="A7" s="22" t="s">
        <v>27</v>
      </c>
      <c r="B7" s="22"/>
      <c r="C7" s="22"/>
      <c r="D7" s="22"/>
      <c r="E7" s="17">
        <v>2.88</v>
      </c>
    </row>
    <row r="8" spans="1:5" ht="15.75" customHeight="1">
      <c r="A8" s="1"/>
      <c r="B8" s="1"/>
      <c r="C8" s="1"/>
      <c r="D8" s="1"/>
      <c r="E8" s="1"/>
    </row>
    <row r="9" spans="1:5" ht="63">
      <c r="A9" s="2" t="s">
        <v>1</v>
      </c>
      <c r="B9" s="2" t="s">
        <v>23</v>
      </c>
      <c r="C9" s="2" t="s">
        <v>2</v>
      </c>
      <c r="D9" s="2" t="s">
        <v>3</v>
      </c>
      <c r="E9" s="2" t="s">
        <v>0</v>
      </c>
    </row>
    <row r="10" spans="1:5" ht="15.75">
      <c r="A10" s="20" t="s">
        <v>24</v>
      </c>
      <c r="B10" s="21"/>
      <c r="C10" s="21"/>
      <c r="D10" s="21"/>
      <c r="E10" s="18">
        <f>VLOOKUP(A1,'[1]2021'!$A$1:$AH$101,4,0)</f>
        <v>393149.66</v>
      </c>
    </row>
    <row r="11" spans="1:5" ht="15.75">
      <c r="A11" s="3">
        <v>1</v>
      </c>
      <c r="B11" s="9" t="s">
        <v>4</v>
      </c>
      <c r="C11" s="5">
        <f>VLOOKUP(A1,'[1]2021'!$A$1:$AH$101,5,0)</f>
        <v>5635.74</v>
      </c>
      <c r="D11" s="5">
        <f>VLOOKUP(A1,'[1]2021'!$A$1:$AH$101,18,0)</f>
        <v>0</v>
      </c>
      <c r="E11" s="7"/>
    </row>
    <row r="12" spans="1:5" ht="15.75">
      <c r="A12" s="3">
        <v>2</v>
      </c>
      <c r="B12" s="9" t="s">
        <v>5</v>
      </c>
      <c r="C12" s="5">
        <f>VLOOKUP(A1,'[1]2021'!$A$1:$AH$101,6,0)</f>
        <v>6407.45</v>
      </c>
      <c r="D12" s="5">
        <f>VLOOKUP(A1,'[1]2021'!$A$1:$AH$101,19,0)</f>
        <v>0</v>
      </c>
      <c r="E12" s="7"/>
    </row>
    <row r="13" spans="1:5" ht="15.75">
      <c r="A13" s="3">
        <v>3</v>
      </c>
      <c r="B13" s="9" t="s">
        <v>6</v>
      </c>
      <c r="C13" s="5">
        <f>VLOOKUP(A1,'[1]2021'!$A$1:$AH$101,7,0)</f>
        <v>6462.67</v>
      </c>
      <c r="D13" s="5">
        <f>VLOOKUP(A1,'[1]2021'!$A$1:$AH$101,20,0)</f>
        <v>638</v>
      </c>
      <c r="E13" s="7" t="s">
        <v>28</v>
      </c>
    </row>
    <row r="14" spans="1:5" ht="31.5">
      <c r="A14" s="3">
        <v>4</v>
      </c>
      <c r="B14" s="9" t="s">
        <v>7</v>
      </c>
      <c r="C14" s="5">
        <f>VLOOKUP(A1,'[1]2021'!$A$1:$AH$101,8,0)</f>
        <v>5894</v>
      </c>
      <c r="D14" s="5">
        <f>VLOOKUP(A1,'[1]2021'!$A$1:$AH$101,21,0)</f>
        <v>3630</v>
      </c>
      <c r="E14" s="7" t="s">
        <v>29</v>
      </c>
    </row>
    <row r="15" spans="1:5" ht="15.75">
      <c r="A15" s="3">
        <v>5</v>
      </c>
      <c r="B15" s="9" t="s">
        <v>8</v>
      </c>
      <c r="C15" s="5">
        <f>VLOOKUP(A1,'[1]2021'!$A$1:$AH$101,9,0)</f>
        <v>7895.92</v>
      </c>
      <c r="D15" s="5">
        <f>VLOOKUP(A1,'[1]2021'!$A$1:$AH$101,22,0)</f>
        <v>0</v>
      </c>
      <c r="E15" s="7"/>
    </row>
    <row r="16" spans="1:5" ht="15.75">
      <c r="A16" s="3">
        <v>6</v>
      </c>
      <c r="B16" s="9" t="s">
        <v>9</v>
      </c>
      <c r="C16" s="5">
        <f>VLOOKUP(A1,'[1]2021'!$A$1:$AH$101,10,0)</f>
        <v>5718.72</v>
      </c>
      <c r="D16" s="5">
        <f>VLOOKUP(A1,'[1]2021'!$A$1:$AH$101,23,0)</f>
        <v>0</v>
      </c>
      <c r="E16" s="7"/>
    </row>
    <row r="17" spans="1:5" ht="63">
      <c r="A17" s="3">
        <v>7</v>
      </c>
      <c r="B17" s="9" t="s">
        <v>10</v>
      </c>
      <c r="C17" s="5">
        <f>VLOOKUP(A1,'[1]2021'!$A$1:$AH$101,11,0)</f>
        <v>7535.9800000000005</v>
      </c>
      <c r="D17" s="5">
        <f>VLOOKUP(A1,'[1]2021'!$A$1:$AH$101,24,0)</f>
        <v>4495.6</v>
      </c>
      <c r="E17" s="7" t="s">
        <v>30</v>
      </c>
    </row>
    <row r="18" spans="1:5" ht="15.75">
      <c r="A18" s="3">
        <v>8</v>
      </c>
      <c r="B18" s="9" t="s">
        <v>11</v>
      </c>
      <c r="C18" s="5">
        <f>VLOOKUP(A1,'[1]2021'!$A$1:$AH$101,12,0)</f>
        <v>6432.25</v>
      </c>
      <c r="D18" s="5">
        <f>VLOOKUP(A1,'[1]2021'!$A$1:$AH$102,25,0)</f>
        <v>0</v>
      </c>
      <c r="E18" s="7"/>
    </row>
    <row r="19" spans="1:5" ht="15.75">
      <c r="A19" s="3">
        <v>9</v>
      </c>
      <c r="B19" s="9" t="s">
        <v>12</v>
      </c>
      <c r="C19" s="5">
        <f>VLOOKUP(A1,'[1]2021'!$A$1:$AH$101,13,0)</f>
        <v>6707.35</v>
      </c>
      <c r="D19" s="5">
        <f>VLOOKUP(A1,'[1]2021'!$A$1:$AH$101,26,0)</f>
        <v>0</v>
      </c>
      <c r="E19" s="7"/>
    </row>
    <row r="20" spans="1:5" ht="15.75">
      <c r="A20" s="3">
        <v>10</v>
      </c>
      <c r="B20" s="9" t="s">
        <v>13</v>
      </c>
      <c r="C20" s="5">
        <f>VLOOKUP(A1,'[1]2021'!$A$1:$AH$101,14,0)</f>
        <v>6775.58</v>
      </c>
      <c r="D20" s="5">
        <f>VLOOKUP(A1,'[1]2021'!$A$1:$AH$101,27,0)</f>
        <v>2955</v>
      </c>
      <c r="E20" s="7" t="s">
        <v>31</v>
      </c>
    </row>
    <row r="21" spans="1:5" ht="15.75">
      <c r="A21" s="3">
        <v>11</v>
      </c>
      <c r="B21" s="9" t="s">
        <v>14</v>
      </c>
      <c r="C21" s="5">
        <f>VLOOKUP(A1,'[1]2021'!$A$1:$AH$101,15,0)</f>
        <v>5263.12</v>
      </c>
      <c r="D21" s="5">
        <f>VLOOKUP(A1,'[1]2021'!$A$1:$AH$101,28,0)</f>
        <v>0</v>
      </c>
      <c r="E21" s="7"/>
    </row>
    <row r="22" spans="1:5" ht="15.75">
      <c r="A22" s="3">
        <v>12</v>
      </c>
      <c r="B22" s="9" t="s">
        <v>15</v>
      </c>
      <c r="C22" s="5">
        <f>VLOOKUP(A1,'[1]2021'!$A$1:$AH$101,16,0)</f>
        <v>8877.4</v>
      </c>
      <c r="D22" s="5">
        <f>VLOOKUP(A1,'[1]2021'!$A$1:$AH$101,29,0)</f>
        <v>0</v>
      </c>
      <c r="E22" s="7"/>
    </row>
    <row r="23" spans="1:5" ht="15.75">
      <c r="A23" s="23" t="s">
        <v>16</v>
      </c>
      <c r="B23" s="24"/>
      <c r="C23" s="6">
        <f>SUM(C11:C22)</f>
        <v>79606.18</v>
      </c>
      <c r="D23" s="6">
        <f>SUM(D11:D22)</f>
        <v>11718.6</v>
      </c>
      <c r="E23" s="8"/>
    </row>
    <row r="24" spans="1:5" ht="15.75">
      <c r="A24" s="20" t="s">
        <v>25</v>
      </c>
      <c r="B24" s="21"/>
      <c r="C24" s="21"/>
      <c r="D24" s="21"/>
      <c r="E24" s="13">
        <f>E10+C23-D23</f>
        <v>461037.24</v>
      </c>
    </row>
    <row r="28" spans="1:5" ht="18.75">
      <c r="A28" s="19" t="s">
        <v>19</v>
      </c>
      <c r="B28" s="19"/>
      <c r="C28" s="19"/>
      <c r="D28" s="19"/>
      <c r="E28" s="19"/>
    </row>
    <row r="29" spans="1:5" ht="18.75">
      <c r="A29" s="4"/>
      <c r="B29" s="4"/>
      <c r="C29" s="4"/>
      <c r="D29" s="4"/>
      <c r="E29" s="4"/>
    </row>
    <row r="30" spans="1:5" ht="18.75">
      <c r="A30" s="4"/>
      <c r="B30" s="4"/>
      <c r="C30" s="4"/>
      <c r="D30" s="4"/>
      <c r="E30" s="4"/>
    </row>
    <row r="31" spans="1:5" ht="18.75">
      <c r="A31" s="19"/>
      <c r="B31" s="19"/>
      <c r="C31" s="19"/>
      <c r="D31" s="19"/>
      <c r="E31" s="19"/>
    </row>
  </sheetData>
  <sheetProtection/>
  <mergeCells count="12">
    <mergeCell ref="B1:E1"/>
    <mergeCell ref="A3:E3"/>
    <mergeCell ref="A2:E2"/>
    <mergeCell ref="A28:E28"/>
    <mergeCell ref="A4:D4"/>
    <mergeCell ref="A5:D5"/>
    <mergeCell ref="A31:E31"/>
    <mergeCell ref="A10:D10"/>
    <mergeCell ref="A24:D24"/>
    <mergeCell ref="A6:D6"/>
    <mergeCell ref="A23:B23"/>
    <mergeCell ref="A7:D7"/>
  </mergeCells>
  <printOptions/>
  <pageMargins left="0.5905511811023623" right="0.3937007874015748" top="0.7480314960629921" bottom="0.3937007874015748" header="0.31496062992125984" footer="0.31496062992125984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F5"/>
  <sheetViews>
    <sheetView zoomScalePageLayoutView="0" workbookViewId="0" topLeftCell="A1">
      <selection activeCell="B5" sqref="B5:F5"/>
    </sheetView>
  </sheetViews>
  <sheetFormatPr defaultColWidth="9.140625" defaultRowHeight="15"/>
  <sheetData>
    <row r="5" spans="2:6" ht="15">
      <c r="B5" s="10"/>
      <c r="C5" s="10"/>
      <c r="D5" s="10"/>
      <c r="E5" s="10"/>
      <c r="F5" s="1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2022-02-01T08:30:01Z</cp:lastPrinted>
  <dcterms:created xsi:type="dcterms:W3CDTF">2016-02-16T05:22:24Z</dcterms:created>
  <dcterms:modified xsi:type="dcterms:W3CDTF">2022-02-09T13:19:52Z</dcterms:modified>
  <cp:category/>
  <cp:version/>
  <cp:contentType/>
  <cp:contentStatus/>
</cp:coreProperties>
</file>