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<sst xmlns="http://schemas.openxmlformats.org/spreadsheetml/2006/main" count="29" uniqueCount="29">
  <si>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</si>
  <si>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</si>
  <si>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</si>
  <si>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</si>
  <si>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</si>
  <si>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</si>
  <si>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</si>
  <si>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</si>
  <si>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</si>
  <si>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</si>
  <si>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</si>
  <si>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</si>
  <si>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</si>
  <si>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</si>
  <si>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</si>
  <si>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</si>
  <si>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</si>
  <si>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</si>
  <si>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</si>
  <si>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</si>
  <si>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</si>
  <si>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</si>
  <si>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</si>
  <si>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</si>
  <si>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</si>
  <si>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</si>
  <si>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</si>
  <si>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21536,00 - ремонт трубопровода отопления кв. 1.</t>
  </si>
  <si>
    <t>4714,00 - установка манометров, термометров, вентилей.                                                36454,00 - замена счетчика ХВС )(узел учета), установка шаровых кранов (тепловой узел).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</si>
</sst>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26" sqref="H26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2126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ул.Резиновая д.10/9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806.52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2234.0604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97285.56</v>
      </c>
    </row>
    <row r="12" spans="1:5" ht="15.75">
      <c r="A12" s="3">
        <v>1</v>
      </c>
      <c r="B12" s="12" t="s">
        <v>4</v>
      </c>
      <c r="C12" s="8">
        <f>VLOOKUP(A1,'[1]2020'!$A$1:$AH$101,5,0)</f>
        <v>1254.18</v>
      </c>
      <c r="D12" s="8">
        <f>VLOOKUP(A1,'[1]2020'!$A$1:$AH$101,18,0)</f>
        <v>0</v>
      </c>
      <c r="E12" s="10"/>
    </row>
    <row r="13" spans="1:5" ht="18" customHeight="1">
      <c r="A13" s="3">
        <v>2</v>
      </c>
      <c r="B13" s="12" t="s">
        <v>5</v>
      </c>
      <c r="C13" s="8">
        <f>VLOOKUP(A1,'[1]2020'!$A$1:$AH$101,6,0)</f>
        <v>2538.23</v>
      </c>
      <c r="D13" s="8">
        <f>VLOOKUP(A1,'[1]2020'!$A$1:$AH$101,19,0)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VLOOKUP(A1,'[1]2020'!$A$1:$AH$101,7,0)</f>
        <v>1149.04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1876.42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2437.64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1500.68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1766.64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1966.3400000000001</v>
      </c>
      <c r="D19" s="8">
        <f>VLOOKUP(A1,'[1]2020'!$A$1:$AH$102,25,0)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VLOOKUP(A1,'[1]2020'!$A$1:$AH$101,13,0)</f>
        <v>1474.31</v>
      </c>
      <c r="D20" s="8">
        <f>VLOOKUP(A1,'[1]2020'!$A$1:$AH$101,26,0)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VLOOKUP(A1,'[1]2020'!$A$1:$AH$101,14,0)</f>
        <v>1798.57</v>
      </c>
      <c r="D21" s="8">
        <f>VLOOKUP(A1,'[1]2020'!$A$1:$AH$101,27,0)</f>
        <v>21536</v>
      </c>
      <c r="E21" s="10" t="s">
        <v>27</v>
      </c>
    </row>
    <row r="22" spans="1:5" ht="20.25" customHeight="1">
      <c r="A22" s="3">
        <v>11</v>
      </c>
      <c r="B22" s="12" t="s">
        <v>14</v>
      </c>
      <c r="C22" s="8">
        <f>VLOOKUP(A1,'[1]2020'!$A$1:$AH$101,15,0)</f>
        <v>1506.08</v>
      </c>
      <c r="D22" s="8">
        <f>VLOOKUP(A1,'[1]2020'!$A$1:$AH$101,28,0)</f>
        <v>0</v>
      </c>
      <c r="E22" s="10"/>
    </row>
    <row r="23" spans="1:5" ht="61.5" customHeight="1">
      <c r="A23" s="3">
        <v>12</v>
      </c>
      <c r="B23" s="12" t="s">
        <v>15</v>
      </c>
      <c r="C23" s="8">
        <f>VLOOKUP(A1,'[1]2020'!$A$1:$AH$101,16,0)</f>
        <v>2734.84</v>
      </c>
      <c r="D23" s="8">
        <f>VLOOKUP(A1,'[1]2020'!$A$1:$AH$101,29,0)</f>
        <v>40568</v>
      </c>
      <c r="E23" s="10" t="s">
        <v>28</v>
      </c>
    </row>
    <row r="24" spans="1:5" ht="15.75">
      <c r="A24" s="22" t="s">
        <v>16</v>
      </c>
      <c r="B24" s="23"/>
      <c r="C24" s="9">
        <f>SUM(C12:C23)</f>
        <v>22002.969999999998</v>
      </c>
      <c r="D24" s="9">
        <f>SUM(D12:D23)</f>
        <v>62104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57184.53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2021-03-03T06:36:50Z</dcterms:modified>
  <cp:category/>
  <cp:version/>
  <cp:contentType/>
  <cp:contentStatus/>
</cp:coreProperties>
</file>