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<sst xmlns="http://schemas.openxmlformats.org/spreadsheetml/2006/main" count="30" uniqueCount="30">
  <si>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</si>
  <si>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</si>
  <si>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</si>
  <si>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</si>
  <si>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</si>
  <si>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</si>
  <si>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</si>
  <si>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</si>
  <si>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</si>
  <si>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</si>
  <si>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</si>
  <si>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</si>
  <si>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</si>
  <si>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</si>
  <si>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</si>
  <si>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</si>
  <si>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</si>
  <si>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</si>
  <si>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</si>
  <si>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</si>
  <si>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</si>
  <si>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</si>
  <si>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</si>
  <si>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</si>
  <si>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</si>
  <si>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</si>
  <si>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</si>
  <si>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723,00 - установка светильников (2 под.).</t>
  </si>
  <si>
    <t>7117,00 - замена шарового крана на тепловом узле ф50.</t>
  </si>
  <si>
    <t>13397,00 - замена счетчика ХВС (узел учета).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</si>
</sst>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I24" sqref="I2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691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д.42А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734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2033.18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87548.14000000001</v>
      </c>
    </row>
    <row r="12" spans="1:5" ht="31.5">
      <c r="A12" s="3">
        <v>1</v>
      </c>
      <c r="B12" s="12" t="s">
        <v>4</v>
      </c>
      <c r="C12" s="8">
        <f>VLOOKUP(A1,'[2]2020'!$A$1:$AH$101,5,0)</f>
        <v>1677.53</v>
      </c>
      <c r="D12" s="8">
        <f>VLOOKUP(A1,'[2]2020'!$A$1:$AH$101,18,0)</f>
        <v>723</v>
      </c>
      <c r="E12" s="31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2045.6200000000001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1677.53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1912.24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1949.3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1303.2</v>
      </c>
      <c r="D17" s="8">
        <f>VLOOKUP(A1,'[2]2020'!$A$1:$AH$101,23,0)</f>
        <v>7117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VLOOKUP(A1,'[2]2020'!$A$1:$AH$101,11,0)</f>
        <v>1781.77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1809.24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1803.06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1981.03</v>
      </c>
      <c r="D21" s="8">
        <f>VLOOKUP(A1,'[2]2020'!$A$1:$AH$101,27,0)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VLOOKUP(A1,'[2]2020'!$A$1:$AH$101,15,0)</f>
        <v>1719.91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2253.71</v>
      </c>
      <c r="D23" s="8">
        <f>VLOOKUP(A1,'[2]2020'!$A$1:$AH$101,29,0)</f>
        <v>13397</v>
      </c>
      <c r="E23" s="10" t="s">
        <v>29</v>
      </c>
    </row>
    <row r="24" spans="1:5" ht="15.75">
      <c r="A24" s="22" t="s">
        <v>16</v>
      </c>
      <c r="B24" s="23"/>
      <c r="C24" s="9">
        <f>SUM(C12:C23)</f>
        <v>21914.14</v>
      </c>
      <c r="D24" s="9">
        <f>SUM(D12:D23)</f>
        <v>21237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88225.28000000001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2021-03-03T05:51:08Z</dcterms:modified>
  <cp:category/>
  <cp:version/>
  <cp:contentType/>
  <cp:contentStatus/>
</cp:coreProperties>
</file>