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<sst xmlns="http://schemas.openxmlformats.org/spreadsheetml/2006/main" count="31" uniqueCount="31">
  <si>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</si>
  <si>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</si>
  <si>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</si>
  <si>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</si>
  <si>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</si>
  <si>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</si>
  <si>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</si>
  <si>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</si>
  <si>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</si>
  <si>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</si>
  <si>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</si>
  <si>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</si>
  <si>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</si>
  <si>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</si>
  <si>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</si>
  <si>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</si>
  <si>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</si>
  <si>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</si>
  <si>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</si>
  <si>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</si>
  <si>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</si>
  <si>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</si>
  <si>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</si>
  <si>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</si>
  <si>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</si>
  <si>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</si>
  <si>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</si>
  <si>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921,00 - замена кранов в МОП.                                    684,00 - замена крана в МОП (кухня).</t>
  </si>
  <si>
    <t>526,00 - замена запорной арматуры в кв. 62 (ГВС).</t>
  </si>
  <si>
    <t>650,00 - замена шарового крана и муфт на стояке ХВС кв. 1-4.</t>
  </si>
  <si>
    <t>3336,00 - ремонт трубопровода отопления.                                                                          550,00 - замена шарового крана на отоплении.                                                                    49810,00 - ремонт 2ого подъезда.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</si>
</sst>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A23" sqref="A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2427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ул.Народная д. 14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826.2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2288.574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-1614.5400000000009</v>
      </c>
    </row>
    <row r="12" spans="1:5" ht="31.5">
      <c r="A12" s="3">
        <v>1</v>
      </c>
      <c r="B12" s="12" t="s">
        <v>4</v>
      </c>
      <c r="C12" s="8">
        <f>VLOOKUP(A1,'[2]2020'!$A$1:$AH$101,5,0)</f>
        <v>1780.08</v>
      </c>
      <c r="D12" s="8">
        <f>VLOOKUP(A1,'[2]2020'!$A$1:$AH$101,18,0)</f>
        <v>1605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1318.04</v>
      </c>
      <c r="D13" s="8">
        <f>VLOOKUP(A1,'[2]2020'!$A$1:$AH$101,19,0)</f>
        <v>526</v>
      </c>
      <c r="E13" s="10" t="s">
        <v>28</v>
      </c>
    </row>
    <row r="14" spans="1:5" ht="17.25" customHeight="1">
      <c r="A14" s="3">
        <v>3</v>
      </c>
      <c r="B14" s="12" t="s">
        <v>6</v>
      </c>
      <c r="C14" s="8">
        <f>VLOOKUP(A1,'[2]2020'!$A$1:$AH$101,7,0)</f>
        <v>1597.49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1648.69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1858.65</v>
      </c>
      <c r="D16" s="8">
        <f>VLOOKUP(A1,'[2]2020'!$A$1:$AH$101,22,0)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VLOOKUP(A1,'[2]2020'!$A$1:$AH$101,10,0)</f>
        <v>1216.3700000000001</v>
      </c>
      <c r="D17" s="8">
        <f>VLOOKUP(A1,'[2]2020'!$A$1:$AH$101,23,0)</f>
        <v>650</v>
      </c>
      <c r="E17" s="10" t="s">
        <v>29</v>
      </c>
    </row>
    <row r="18" spans="1:5" ht="15.75">
      <c r="A18" s="3">
        <v>7</v>
      </c>
      <c r="B18" s="4" t="s">
        <v>10</v>
      </c>
      <c r="C18" s="8">
        <f>VLOOKUP(A1,'[2]2020'!$A$1:$AH$101,11,0)</f>
        <v>2035.8300000000002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1708.69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1176.75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1491.03</v>
      </c>
      <c r="D21" s="8">
        <f>VLOOKUP(A1,'[2]2020'!$A$1:$AH$101,27,0)</f>
        <v>0</v>
      </c>
      <c r="E21" s="10"/>
    </row>
    <row r="22" spans="1:5" ht="81.75" customHeight="1">
      <c r="A22" s="3">
        <v>11</v>
      </c>
      <c r="B22" s="12" t="s">
        <v>14</v>
      </c>
      <c r="C22" s="8">
        <f>VLOOKUP(A1,'[2]2020'!$A$1:$AH$101,15,0)</f>
        <v>1111.19</v>
      </c>
      <c r="D22" s="8">
        <f>VLOOKUP(A1,'[2]2020'!$A$1:$AH$101,28,0)</f>
        <v>53696</v>
      </c>
      <c r="E22" s="10" t="s">
        <v>30</v>
      </c>
    </row>
    <row r="23" spans="1:5" ht="17.25" customHeight="1">
      <c r="A23" s="3">
        <v>12</v>
      </c>
      <c r="B23" s="12" t="s">
        <v>15</v>
      </c>
      <c r="C23" s="8">
        <f>VLOOKUP(A1,'[2]2020'!$A$1:$AH$101,16,0)</f>
        <v>4257.22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21200.030000000002</v>
      </c>
      <c r="D24" s="9">
        <f>SUM(D12:D23)</f>
        <v>56477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-36891.509999999995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2021-02-26T08:12:26Z</dcterms:modified>
  <cp:category/>
  <cp:version/>
  <cp:contentType/>
  <cp:contentStatus/>
</cp:coreProperties>
</file>