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<sst xmlns="http://schemas.openxmlformats.org/spreadsheetml/2006/main" count="29" uniqueCount="29">
  <si>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</si>
  <si>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</si>
  <si>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</si>
  <si>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</si>
  <si>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</si>
  <si>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</si>
  <si>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</si>
  <si>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</si>
  <si>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</si>
  <si>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</si>
  <si>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</si>
  <si>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</si>
  <si>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</si>
  <si>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</si>
  <si>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</si>
  <si>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</si>
  <si>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</si>
  <si>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</si>
  <si>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</si>
  <si>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</si>
  <si>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</si>
  <si>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</si>
  <si>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</si>
  <si>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</si>
  <si>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</si>
  <si>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</si>
  <si>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</si>
  <si>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2813,00 - установка светильников над входами в 1, 2, 3 под.                                                     1346,80 - дезинсекция.</t>
  </si>
  <si>
    <t>607,00 - ремонт трубопровода ХВС в подвале.                                                                    1993,00 - установка манометров, термометров (ввод ГВС, теплоузел).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</si>
</sst>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J27" sqref="J27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1897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ул.Краснополянская д.41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1467.66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4065.4182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65175.93000000002</v>
      </c>
    </row>
    <row r="12" spans="1:5" ht="15.75">
      <c r="A12" s="3">
        <v>1</v>
      </c>
      <c r="B12" s="12" t="s">
        <v>4</v>
      </c>
      <c r="C12" s="8">
        <f>VLOOKUP(A1,'[2]2020'!$A$1:$AH$101,5,0)</f>
        <v>3423.27</v>
      </c>
      <c r="D12" s="8">
        <f>VLOOKUP(A1,'[2]2020'!$A$1:$AH$101,18,0)</f>
        <v>0</v>
      </c>
      <c r="E12" s="10"/>
    </row>
    <row r="13" spans="1:5" ht="16.5" customHeight="1">
      <c r="A13" s="3">
        <v>2</v>
      </c>
      <c r="B13" s="12" t="s">
        <v>5</v>
      </c>
      <c r="C13" s="8">
        <f>VLOOKUP(A1,'[2]2020'!$A$1:$AH$101,6,0)</f>
        <v>3457.32</v>
      </c>
      <c r="D13" s="8">
        <f>VLOOKUP(A1,'[2]2020'!$A$1:$AH$101,19,0)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VLOOKUP(A1,'[2]2020'!$A$1:$AH$101,7,0)</f>
        <v>3339.78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3469.55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3553.58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3709.19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3096.7000000000003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3729.4500000000003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3273.07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5023.06</v>
      </c>
      <c r="D21" s="8">
        <f>VLOOKUP(A1,'[2]2020'!$A$1:$AH$101,27,0)</f>
        <v>0</v>
      </c>
      <c r="E21" s="10"/>
    </row>
    <row r="22" spans="1:5" ht="46.5" customHeight="1">
      <c r="A22" s="3">
        <v>11</v>
      </c>
      <c r="B22" s="12" t="s">
        <v>14</v>
      </c>
      <c r="C22" s="8">
        <f>VLOOKUP(A1,'[2]2020'!$A$1:$AH$101,15,0)</f>
        <v>2878.06</v>
      </c>
      <c r="D22" s="8">
        <f>VLOOKUP(A1,'[2]2020'!$A$1:$AH$101,28,0)</f>
        <v>4159.8</v>
      </c>
      <c r="E22" s="10" t="s">
        <v>27</v>
      </c>
    </row>
    <row r="23" spans="1:5" ht="63.75" customHeight="1">
      <c r="A23" s="3">
        <v>12</v>
      </c>
      <c r="B23" s="12" t="s">
        <v>15</v>
      </c>
      <c r="C23" s="8">
        <f>VLOOKUP(A1,'[2]2020'!$A$1:$AH$101,16,0)</f>
        <v>4319.33</v>
      </c>
      <c r="D23" s="8">
        <f>VLOOKUP(A1,'[2]2020'!$A$1:$AH$101,29,0)</f>
        <v>2600</v>
      </c>
      <c r="E23" s="10" t="s">
        <v>28</v>
      </c>
    </row>
    <row r="24" spans="1:5" ht="15.75">
      <c r="A24" s="22" t="s">
        <v>16</v>
      </c>
      <c r="B24" s="23"/>
      <c r="C24" s="9">
        <f>SUM(C12:C23)</f>
        <v>43272.36</v>
      </c>
      <c r="D24" s="9">
        <f>SUM(D12:D23)</f>
        <v>6759.8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101688.49000000002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2021-02-25T07:26:59Z</dcterms:modified>
  <cp:category/>
  <cp:version/>
  <cp:contentType/>
  <cp:contentStatus/>
</cp:coreProperties>
</file>